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71014B26-4D44-4A12-88A3-AC197D6AD43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2 1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002 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002 1a Pol'!$A$1:$X$308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I42" i="1" s="1"/>
  <c r="F42" i="1"/>
  <c r="G41" i="1"/>
  <c r="I41" i="1" s="1"/>
  <c r="F41" i="1"/>
  <c r="G39" i="1"/>
  <c r="F39" i="1"/>
  <c r="I39" i="1" s="1"/>
  <c r="I43" i="1" s="1"/>
  <c r="G307" i="12"/>
  <c r="BA268" i="12"/>
  <c r="BA264" i="12"/>
  <c r="BA187" i="12"/>
  <c r="BA182" i="12"/>
  <c r="BA147" i="12"/>
  <c r="BA143" i="12"/>
  <c r="BA124" i="12"/>
  <c r="BA117" i="12"/>
  <c r="BA109" i="12"/>
  <c r="BA106" i="12"/>
  <c r="BA40" i="12"/>
  <c r="BA3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21" i="12"/>
  <c r="I21" i="12"/>
  <c r="K21" i="12"/>
  <c r="M21" i="12"/>
  <c r="O21" i="12"/>
  <c r="Q21" i="12"/>
  <c r="V21" i="12"/>
  <c r="G24" i="12"/>
  <c r="G8" i="12" s="1"/>
  <c r="I24" i="12"/>
  <c r="K24" i="12"/>
  <c r="O24" i="12"/>
  <c r="O8" i="12" s="1"/>
  <c r="Q24" i="12"/>
  <c r="V24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50" i="12"/>
  <c r="M50" i="12" s="1"/>
  <c r="I50" i="12"/>
  <c r="K50" i="12"/>
  <c r="O50" i="12"/>
  <c r="Q50" i="12"/>
  <c r="V50" i="12"/>
  <c r="G65" i="12"/>
  <c r="I65" i="12"/>
  <c r="K65" i="12"/>
  <c r="M65" i="12"/>
  <c r="O65" i="12"/>
  <c r="Q65" i="12"/>
  <c r="V65" i="12"/>
  <c r="G68" i="12"/>
  <c r="I68" i="12"/>
  <c r="K68" i="12"/>
  <c r="M68" i="12"/>
  <c r="O68" i="12"/>
  <c r="Q68" i="12"/>
  <c r="V68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82" i="12"/>
  <c r="M82" i="12" s="1"/>
  <c r="I82" i="12"/>
  <c r="K82" i="12"/>
  <c r="O82" i="12"/>
  <c r="Q82" i="12"/>
  <c r="V82" i="12"/>
  <c r="G93" i="12"/>
  <c r="I93" i="12"/>
  <c r="K93" i="12"/>
  <c r="M93" i="12"/>
  <c r="O93" i="12"/>
  <c r="Q93" i="12"/>
  <c r="V93" i="12"/>
  <c r="G96" i="12"/>
  <c r="I96" i="12"/>
  <c r="K96" i="12"/>
  <c r="M96" i="12"/>
  <c r="O96" i="12"/>
  <c r="Q96" i="12"/>
  <c r="V96" i="12"/>
  <c r="G98" i="12"/>
  <c r="G97" i="12" s="1"/>
  <c r="I98" i="12"/>
  <c r="I97" i="12" s="1"/>
  <c r="K98" i="12"/>
  <c r="K97" i="12" s="1"/>
  <c r="O98" i="12"/>
  <c r="O97" i="12" s="1"/>
  <c r="Q98" i="12"/>
  <c r="Q97" i="12" s="1"/>
  <c r="V98" i="12"/>
  <c r="V97" i="12" s="1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6" i="12"/>
  <c r="I116" i="12"/>
  <c r="K116" i="12"/>
  <c r="M116" i="12"/>
  <c r="O116" i="12"/>
  <c r="Q116" i="12"/>
  <c r="V116" i="12"/>
  <c r="G123" i="12"/>
  <c r="M123" i="12" s="1"/>
  <c r="I123" i="12"/>
  <c r="K123" i="12"/>
  <c r="O123" i="12"/>
  <c r="Q123" i="12"/>
  <c r="V123" i="12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G132" i="12"/>
  <c r="I132" i="12"/>
  <c r="K132" i="12"/>
  <c r="M132" i="12"/>
  <c r="O132" i="12"/>
  <c r="Q132" i="12"/>
  <c r="V132" i="12"/>
  <c r="G138" i="12"/>
  <c r="M138" i="12" s="1"/>
  <c r="I138" i="12"/>
  <c r="K138" i="12"/>
  <c r="O138" i="12"/>
  <c r="Q138" i="12"/>
  <c r="V138" i="12"/>
  <c r="G142" i="12"/>
  <c r="I142" i="12"/>
  <c r="K142" i="12"/>
  <c r="K141" i="12" s="1"/>
  <c r="M142" i="12"/>
  <c r="O142" i="12"/>
  <c r="Q142" i="12"/>
  <c r="V142" i="12"/>
  <c r="V141" i="12" s="1"/>
  <c r="G146" i="12"/>
  <c r="G141" i="12" s="1"/>
  <c r="I146" i="12"/>
  <c r="K146" i="12"/>
  <c r="M146" i="12"/>
  <c r="O146" i="12"/>
  <c r="O141" i="12" s="1"/>
  <c r="Q146" i="12"/>
  <c r="V146" i="12"/>
  <c r="G148" i="12"/>
  <c r="M148" i="12" s="1"/>
  <c r="I148" i="12"/>
  <c r="K148" i="12"/>
  <c r="O148" i="12"/>
  <c r="Q148" i="12"/>
  <c r="V148" i="12"/>
  <c r="G155" i="12"/>
  <c r="M155" i="12" s="1"/>
  <c r="I155" i="12"/>
  <c r="I141" i="12" s="1"/>
  <c r="K155" i="12"/>
  <c r="O155" i="12"/>
  <c r="Q155" i="12"/>
  <c r="Q141" i="12" s="1"/>
  <c r="V155" i="12"/>
  <c r="K158" i="12"/>
  <c r="V158" i="12"/>
  <c r="G159" i="12"/>
  <c r="G158" i="12" s="1"/>
  <c r="I159" i="12"/>
  <c r="K159" i="12"/>
  <c r="M159" i="12"/>
  <c r="O159" i="12"/>
  <c r="O158" i="12" s="1"/>
  <c r="Q159" i="12"/>
  <c r="V159" i="12"/>
  <c r="G162" i="12"/>
  <c r="M162" i="12" s="1"/>
  <c r="I162" i="12"/>
  <c r="I158" i="12" s="1"/>
  <c r="K162" i="12"/>
  <c r="O162" i="12"/>
  <c r="Q162" i="12"/>
  <c r="Q158" i="12" s="1"/>
  <c r="V162" i="12"/>
  <c r="G163" i="12"/>
  <c r="M163" i="12" s="1"/>
  <c r="I163" i="12"/>
  <c r="K163" i="12"/>
  <c r="O163" i="12"/>
  <c r="Q163" i="12"/>
  <c r="V163" i="12"/>
  <c r="G167" i="12"/>
  <c r="G166" i="12" s="1"/>
  <c r="I167" i="12"/>
  <c r="K167" i="12"/>
  <c r="M167" i="12"/>
  <c r="O167" i="12"/>
  <c r="O166" i="12" s="1"/>
  <c r="Q167" i="12"/>
  <c r="V167" i="12"/>
  <c r="G174" i="12"/>
  <c r="M174" i="12" s="1"/>
  <c r="I174" i="12"/>
  <c r="I166" i="12" s="1"/>
  <c r="K174" i="12"/>
  <c r="O174" i="12"/>
  <c r="Q174" i="12"/>
  <c r="Q166" i="12" s="1"/>
  <c r="V174" i="12"/>
  <c r="G181" i="12"/>
  <c r="M181" i="12" s="1"/>
  <c r="I181" i="12"/>
  <c r="K181" i="12"/>
  <c r="O181" i="12"/>
  <c r="Q181" i="12"/>
  <c r="V181" i="12"/>
  <c r="G186" i="12"/>
  <c r="I186" i="12"/>
  <c r="K186" i="12"/>
  <c r="K166" i="12" s="1"/>
  <c r="M186" i="12"/>
  <c r="O186" i="12"/>
  <c r="Q186" i="12"/>
  <c r="V186" i="12"/>
  <c r="V166" i="12" s="1"/>
  <c r="G193" i="12"/>
  <c r="I193" i="12"/>
  <c r="K193" i="12"/>
  <c r="M193" i="12"/>
  <c r="O193" i="12"/>
  <c r="Q193" i="12"/>
  <c r="V193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4" i="12"/>
  <c r="I204" i="12"/>
  <c r="K204" i="12"/>
  <c r="M204" i="12"/>
  <c r="O204" i="12"/>
  <c r="Q204" i="12"/>
  <c r="V204" i="12"/>
  <c r="G210" i="12"/>
  <c r="I210" i="12"/>
  <c r="K210" i="12"/>
  <c r="M210" i="12"/>
  <c r="O210" i="12"/>
  <c r="Q210" i="12"/>
  <c r="V210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7" i="12"/>
  <c r="I227" i="12"/>
  <c r="K227" i="12"/>
  <c r="M227" i="12"/>
  <c r="O227" i="12"/>
  <c r="Q227" i="12"/>
  <c r="V227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38" i="12"/>
  <c r="I238" i="12"/>
  <c r="K238" i="12"/>
  <c r="M238" i="12"/>
  <c r="O238" i="12"/>
  <c r="Q238" i="12"/>
  <c r="V238" i="12"/>
  <c r="G240" i="12"/>
  <c r="O240" i="12"/>
  <c r="G241" i="12"/>
  <c r="M241" i="12" s="1"/>
  <c r="M240" i="12" s="1"/>
  <c r="I241" i="12"/>
  <c r="I240" i="12" s="1"/>
  <c r="K241" i="12"/>
  <c r="K240" i="12" s="1"/>
  <c r="O241" i="12"/>
  <c r="Q241" i="12"/>
  <c r="Q240" i="12" s="1"/>
  <c r="V241" i="12"/>
  <c r="V240" i="12" s="1"/>
  <c r="G252" i="12"/>
  <c r="I252" i="12"/>
  <c r="K252" i="12"/>
  <c r="M252" i="12"/>
  <c r="O252" i="12"/>
  <c r="Q252" i="12"/>
  <c r="V252" i="12"/>
  <c r="G254" i="12"/>
  <c r="I254" i="12"/>
  <c r="K254" i="12"/>
  <c r="M254" i="12"/>
  <c r="O254" i="12"/>
  <c r="Q254" i="12"/>
  <c r="V254" i="12"/>
  <c r="G256" i="12"/>
  <c r="O256" i="12"/>
  <c r="G257" i="12"/>
  <c r="M257" i="12" s="1"/>
  <c r="M256" i="12" s="1"/>
  <c r="I257" i="12"/>
  <c r="I256" i="12" s="1"/>
  <c r="K257" i="12"/>
  <c r="K256" i="12" s="1"/>
  <c r="O257" i="12"/>
  <c r="Q257" i="12"/>
  <c r="Q256" i="12" s="1"/>
  <c r="V257" i="12"/>
  <c r="V256" i="12" s="1"/>
  <c r="G259" i="12"/>
  <c r="I259" i="12"/>
  <c r="K259" i="12"/>
  <c r="M259" i="12"/>
  <c r="O259" i="12"/>
  <c r="Q259" i="12"/>
  <c r="V259" i="12"/>
  <c r="G261" i="12"/>
  <c r="I261" i="12"/>
  <c r="K261" i="12"/>
  <c r="M261" i="12"/>
  <c r="O261" i="12"/>
  <c r="Q261" i="12"/>
  <c r="V261" i="12"/>
  <c r="G262" i="12"/>
  <c r="O262" i="12"/>
  <c r="G263" i="12"/>
  <c r="M263" i="12" s="1"/>
  <c r="M262" i="12" s="1"/>
  <c r="I263" i="12"/>
  <c r="I262" i="12" s="1"/>
  <c r="K263" i="12"/>
  <c r="K262" i="12" s="1"/>
  <c r="O263" i="12"/>
  <c r="Q263" i="12"/>
  <c r="Q262" i="12" s="1"/>
  <c r="V263" i="12"/>
  <c r="V262" i="12" s="1"/>
  <c r="G267" i="12"/>
  <c r="G266" i="12" s="1"/>
  <c r="I267" i="12"/>
  <c r="K267" i="12"/>
  <c r="M267" i="12"/>
  <c r="O267" i="12"/>
  <c r="O266" i="12" s="1"/>
  <c r="Q267" i="12"/>
  <c r="V267" i="12"/>
  <c r="G270" i="12"/>
  <c r="M270" i="12" s="1"/>
  <c r="I270" i="12"/>
  <c r="I266" i="12" s="1"/>
  <c r="K270" i="12"/>
  <c r="O270" i="12"/>
  <c r="Q270" i="12"/>
  <c r="Q266" i="12" s="1"/>
  <c r="V270" i="12"/>
  <c r="G272" i="12"/>
  <c r="M272" i="12" s="1"/>
  <c r="I272" i="12"/>
  <c r="K272" i="12"/>
  <c r="O272" i="12"/>
  <c r="Q272" i="12"/>
  <c r="V272" i="12"/>
  <c r="G275" i="12"/>
  <c r="I275" i="12"/>
  <c r="K275" i="12"/>
  <c r="K266" i="12" s="1"/>
  <c r="M275" i="12"/>
  <c r="O275" i="12"/>
  <c r="Q275" i="12"/>
  <c r="V275" i="12"/>
  <c r="V266" i="12" s="1"/>
  <c r="K276" i="12"/>
  <c r="V276" i="12"/>
  <c r="G277" i="12"/>
  <c r="G276" i="12" s="1"/>
  <c r="I277" i="12"/>
  <c r="I276" i="12" s="1"/>
  <c r="K277" i="12"/>
  <c r="O277" i="12"/>
  <c r="O276" i="12" s="1"/>
  <c r="Q277" i="12"/>
  <c r="Q276" i="12" s="1"/>
  <c r="V277" i="12"/>
  <c r="G279" i="12"/>
  <c r="I279" i="12"/>
  <c r="K279" i="12"/>
  <c r="K278" i="12" s="1"/>
  <c r="M279" i="12"/>
  <c r="O279" i="12"/>
  <c r="Q279" i="12"/>
  <c r="V279" i="12"/>
  <c r="V278" i="12" s="1"/>
  <c r="G281" i="12"/>
  <c r="G278" i="12" s="1"/>
  <c r="I281" i="12"/>
  <c r="K281" i="12"/>
  <c r="M281" i="12"/>
  <c r="O281" i="12"/>
  <c r="O278" i="12" s="1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I278" i="12" s="1"/>
  <c r="K283" i="12"/>
  <c r="O283" i="12"/>
  <c r="Q283" i="12"/>
  <c r="Q278" i="12" s="1"/>
  <c r="V283" i="12"/>
  <c r="G284" i="12"/>
  <c r="I284" i="12"/>
  <c r="K284" i="12"/>
  <c r="M284" i="12"/>
  <c r="O284" i="12"/>
  <c r="Q284" i="12"/>
  <c r="V284" i="12"/>
  <c r="G285" i="12"/>
  <c r="I285" i="12"/>
  <c r="K285" i="12"/>
  <c r="M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9" i="12"/>
  <c r="G288" i="12" s="1"/>
  <c r="I289" i="12"/>
  <c r="K289" i="12"/>
  <c r="M289" i="12"/>
  <c r="O289" i="12"/>
  <c r="O288" i="12" s="1"/>
  <c r="Q289" i="12"/>
  <c r="V289" i="12"/>
  <c r="G293" i="12"/>
  <c r="AF307" i="12" s="1"/>
  <c r="I293" i="12"/>
  <c r="I288" i="12" s="1"/>
  <c r="K293" i="12"/>
  <c r="O293" i="12"/>
  <c r="Q293" i="12"/>
  <c r="Q288" i="12" s="1"/>
  <c r="V293" i="12"/>
  <c r="G297" i="12"/>
  <c r="M297" i="12" s="1"/>
  <c r="I297" i="12"/>
  <c r="K297" i="12"/>
  <c r="O297" i="12"/>
  <c r="Q297" i="12"/>
  <c r="V297" i="12"/>
  <c r="G302" i="12"/>
  <c r="I302" i="12"/>
  <c r="K302" i="12"/>
  <c r="K288" i="12" s="1"/>
  <c r="M302" i="12"/>
  <c r="O302" i="12"/>
  <c r="Q302" i="12"/>
  <c r="V302" i="12"/>
  <c r="V288" i="12" s="1"/>
  <c r="AE307" i="12"/>
  <c r="I20" i="1"/>
  <c r="I19" i="1"/>
  <c r="I18" i="1"/>
  <c r="I17" i="1"/>
  <c r="F43" i="1"/>
  <c r="G23" i="1" s="1"/>
  <c r="G43" i="1"/>
  <c r="G25" i="1" s="1"/>
  <c r="H43" i="1"/>
  <c r="I40" i="1"/>
  <c r="I16" i="1" l="1"/>
  <c r="I21" i="1" s="1"/>
  <c r="I62" i="1"/>
  <c r="J60" i="1"/>
  <c r="J61" i="1"/>
  <c r="J51" i="1"/>
  <c r="J53" i="1"/>
  <c r="J59" i="1"/>
  <c r="J57" i="1"/>
  <c r="J55" i="1"/>
  <c r="J50" i="1"/>
  <c r="J52" i="1"/>
  <c r="J54" i="1"/>
  <c r="J56" i="1"/>
  <c r="J58" i="1"/>
  <c r="A27" i="1"/>
  <c r="A28" i="1" s="1"/>
  <c r="G28" i="1" s="1"/>
  <c r="G27" i="1" s="1"/>
  <c r="G29" i="1" s="1"/>
  <c r="M278" i="12"/>
  <c r="M166" i="12"/>
  <c r="M266" i="12"/>
  <c r="M158" i="12"/>
  <c r="M141" i="12"/>
  <c r="M293" i="12"/>
  <c r="M288" i="12" s="1"/>
  <c r="M277" i="12"/>
  <c r="M276" i="12" s="1"/>
  <c r="M98" i="12"/>
  <c r="M97" i="12" s="1"/>
  <c r="M24" i="12"/>
  <c r="M8" i="12" s="1"/>
  <c r="J42" i="1"/>
  <c r="J40" i="1"/>
  <c r="J39" i="1"/>
  <c r="J43" i="1" s="1"/>
  <c r="J41" i="1"/>
  <c r="J28" i="1"/>
  <c r="J26" i="1"/>
  <c r="G38" i="1"/>
  <c r="F38" i="1"/>
  <c r="J23" i="1"/>
  <c r="J24" i="1"/>
  <c r="J25" i="1"/>
  <c r="J27" i="1"/>
  <c r="E24" i="1"/>
  <c r="G24" i="1"/>
  <c r="E26" i="1"/>
  <c r="G26" i="1"/>
  <c r="J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5451B79-628D-4C89-8780-D08ADB23A7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9F33A82-2919-4154-BD71-1A5670C4C3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<sst xmlns="http://schemas.openxmlformats.org/spreadsheetml/2006/main" count="1259" uniqueCount="445">
  <si>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</si>
  <si>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</si>
  <si>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</si>
  <si>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</si>
  <si>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</si>
  <si>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</si>
  <si>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</si>
  <si>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</si>
  <si>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</si>
  <si>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</si>
  <si>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</si>
  <si>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</si>
  <si>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</si>
  <si>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</si>
  <si>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</si>
  <si>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</si>
  <si>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</si>
  <si>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</si>
  <si>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</si>
  <si>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</si>
  <si>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</si>
  <si>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</si>
  <si>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</si>
  <si>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</si>
  <si>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</si>
  <si>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</si>
  <si>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</si>
  <si>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</si>
  <si>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</si>
  <si>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</si>
  <si>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</si>
  <si>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</si>
  <si>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</si>
  <si>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</si>
  <si>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</si>
  <si>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</si>
  <si>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</si>
  <si>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</si>
  <si>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</si>
  <si>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</si>
  <si>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</si>
  <si>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</si>
  <si>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</si>
  <si>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</si>
  <si>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stavební část</t>
  </si>
  <si>
    <t>SO 002</t>
  </si>
  <si>
    <t>Terasa, zástěna na odpad a venkovní zpevněné plochy</t>
  </si>
  <si>
    <t>Objekt:</t>
  </si>
  <si>
    <t>Rozpočet:</t>
  </si>
  <si>
    <t>2020/07 PB</t>
  </si>
  <si>
    <t>Vybudování menzy na Poříčí 7-9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</si>
  <si>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</si>
  <si>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</si>
  <si>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</si>
  <si>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</si>
  <si>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</si>
  <si>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</si>
  <si>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PROJECT building s.r.o.</t>
  </si>
  <si>
    <t>Erbenova 375/8</t>
  </si>
  <si>
    <t>Brno-Černá Pole</t>
  </si>
  <si>
    <t>47917431</t>
  </si>
  <si>
    <t>CZ47917431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</si>
  <si>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</si>
  <si>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</si>
  <si>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</si>
  <si>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</si>
  <si>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</si>
  <si>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</si>
  <si>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</si>
  <si>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</si>
  <si>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</si>
  <si>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</si>
  <si>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</si>
  <si>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</si>
  <si>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</si>
  <si>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</si>
  <si>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</si>
  <si>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</si>
  <si>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</si>
  <si>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</si>
  <si>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</si>
  <si>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</si>
  <si>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</si>
  <si>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</si>
  <si>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</si>
  <si>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</si>
  <si>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767</t>
  </si>
  <si>
    <t>Konstrukce zámečnické</t>
  </si>
  <si>
    <t>76VV</t>
  </si>
  <si>
    <t>Venkovní vybavení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</si>
  <si>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</si>
  <si>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</si>
  <si>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</si>
  <si>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</si>
  <si>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</si>
  <si>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</si>
  <si>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</si>
  <si>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</si>
  <si>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</si>
  <si>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</si>
  <si>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</si>
  <si>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</si>
  <si>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</si>
  <si>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</si>
  <si>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</si>
  <si>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</si>
  <si>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</si>
  <si>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</si>
  <si>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</si>
  <si>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</si>
  <si>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</si>
  <si>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</si>
  <si>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</si>
  <si>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</si>
  <si>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</si>
  <si>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</si>
  <si>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</si>
  <si>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</si>
  <si>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</si>
  <si>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</si>
  <si>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</si>
  <si>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</si>
  <si>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</si>
  <si>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</si>
  <si>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</si>
  <si>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</si>
  <si>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</si>
  <si>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</si>
  <si>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</si>
  <si>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</si>
  <si>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</si>
  <si>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</si>
  <si>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2.1 : 70</t>
  </si>
  <si>
    <t>VV</t>
  </si>
  <si>
    <t>2.2 : 150</t>
  </si>
  <si>
    <t>113106231R00</t>
  </si>
  <si>
    <t>Rozebrání vozovek a ploch s jakoukoliv výplní spár _x000D_
 v jakékoliv ploše, ze zámkové dlažky, kladených do lože z kameniva</t>
  </si>
  <si>
    <t>1.1 : 40</t>
  </si>
  <si>
    <t>1.2 : 10</t>
  </si>
  <si>
    <t>3.1 : 25</t>
  </si>
  <si>
    <t>3.2 : 5</t>
  </si>
  <si>
    <t>5.1 : 40</t>
  </si>
  <si>
    <t>5.2 : 50</t>
  </si>
  <si>
    <t>113106241R00</t>
  </si>
  <si>
    <t>Rozebrání vozovek a ploch s jakoukoliv výplní spár _x000D_
 v jakékoliv ploše, ze silničních panelů jakýchkoliv rozměrů, kladených do jakéhokoliv lože a se spárami zalitými živicí nebo cementovou maltou</t>
  </si>
  <si>
    <t>4.1 : 230+10</t>
  </si>
  <si>
    <t>113107315R00</t>
  </si>
  <si>
    <t>Odstranění podkladů nebo krytů z kameniva těženého, v ploše jednotlivě do 50 m2, tloušťka vrstvy 150 mm</t>
  </si>
  <si>
    <t>113107407R00</t>
  </si>
  <si>
    <t>Odstranění podkladů nebo krytů z kameniva těženého, v ploše jednotlivě nad 50 m2, tloušťka vrstvy 70 mm</t>
  </si>
  <si>
    <t>113109410R00</t>
  </si>
  <si>
    <t>Odstranění podkladů nebo krytů z betonu prostého, v ploše jednotlivě nad 50 m2, tloušťka vrstvy 100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</si>
  <si>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</si>
  <si>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</si>
  <si>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</si>
  <si>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</si>
  <si>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131201111R00</t>
  </si>
  <si>
    <t>Hloubení nezapažených jam a zářezů do 100 m3, v hornině 3, hloubení strojně</t>
  </si>
  <si>
    <t>m3</t>
  </si>
  <si>
    <t>800-1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</si>
  <si>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</si>
  <si>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Začátek provozního součtu</t>
  </si>
  <si>
    <t xml:space="preserve">  1.1 : 40*,38</t>
  </si>
  <si>
    <t xml:space="preserve">  3.1 : 25*,38</t>
  </si>
  <si>
    <t xml:space="preserve">  5.1 : 40*,38</t>
  </si>
  <si>
    <t xml:space="preserve">  2.1 : 70*,38</t>
  </si>
  <si>
    <t xml:space="preserve">  4.1 : 230*,51+10*,15</t>
  </si>
  <si>
    <t>Konec provozního součtu</t>
  </si>
  <si>
    <t>90% : 185,3*,9</t>
  </si>
  <si>
    <t>cca : 140</t>
  </si>
  <si>
    <t>139601102R00</t>
  </si>
  <si>
    <t>Ruční výkop jam, rýh a šachet v hornině 3</t>
  </si>
  <si>
    <t>s přehozením na vzdálenost do 5 m nebo s naložením na ruční dopravní prostředek</t>
  </si>
  <si>
    <t>1.2 : 10*,02</t>
  </si>
  <si>
    <t>3.2 : 5*,02</t>
  </si>
  <si>
    <t>5.2 : 50*,02</t>
  </si>
  <si>
    <t>2.2 : 150*,02</t>
  </si>
  <si>
    <t>6.1 : 20*,1</t>
  </si>
  <si>
    <t>10% : 185,3*,1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</si>
  <si>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</si>
  <si>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</si>
  <si>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</si>
  <si>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(108+85,5)*2</t>
  </si>
  <si>
    <t>162701105R00</t>
  </si>
  <si>
    <t>Vodorovné přemístění výkopku z horniny 1 až 4, na vzdálenost přes 9 000  do 10 000 m</t>
  </si>
  <si>
    <t>306,77+24,83</t>
  </si>
  <si>
    <t>-105-85,5</t>
  </si>
  <si>
    <t>167101101R00</t>
  </si>
  <si>
    <t>Nakládání, skládání, překládání neulehlého výkopku nakládání výkopku_x000D_
 do 100 m3, z horniny 1 až 4</t>
  </si>
  <si>
    <t>(108+85,5)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</si>
  <si>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</si>
  <si>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</si>
  <si>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</si>
  <si>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A3 : 95*,9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</si>
  <si>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</si>
  <si>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</si>
  <si>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</si>
  <si>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</si>
  <si>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</si>
  <si>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</si>
  <si>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</si>
  <si>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cca : 108</t>
  </si>
  <si>
    <t>181101102R00</t>
  </si>
  <si>
    <t>Úprava pláně v zářezech v hornině 1 až 4, se zhutněním</t>
  </si>
  <si>
    <t>vyrovnáním výškových rozdílů, ploch vodorovných a ploch do sklonu 1 : 5.</t>
  </si>
  <si>
    <t>A1 : 190</t>
  </si>
  <si>
    <t>A2.1 : 50</t>
  </si>
  <si>
    <t>A2.2 : 40</t>
  </si>
  <si>
    <t>A4.1 : 15</t>
  </si>
  <si>
    <t>A4.2 : 8</t>
  </si>
  <si>
    <t>A5 : 15</t>
  </si>
  <si>
    <t>A6 : 90</t>
  </si>
  <si>
    <t>A7.1 : 40</t>
  </si>
  <si>
    <t>A7.2 : 120</t>
  </si>
  <si>
    <t>181201102R00</t>
  </si>
  <si>
    <t>Úprava pláně v násypech v hornině 1 až 4, se zhutněním</t>
  </si>
  <si>
    <t>vyrovnání výškových rozdílů, plochy vodorovné a plochy do sklonu 1 : 5,</t>
  </si>
  <si>
    <t>A3 : 95</t>
  </si>
  <si>
    <t>199000002R00</t>
  </si>
  <si>
    <t>Poplatky za skládku horniny 1- 4, skupina 17 05 04 z Katalogu odpadů</t>
  </si>
  <si>
    <t>271571111R00</t>
  </si>
  <si>
    <t xml:space="preserve">Polštáře zhutněné pod základy štěrkopísek tříděný,  </t>
  </si>
  <si>
    <t>800-2</t>
  </si>
  <si>
    <t>pod koš : 2*,9*,5*,07</t>
  </si>
  <si>
    <t>275313611R00</t>
  </si>
  <si>
    <t>Beton základových patek prostý třídy C 16/20</t>
  </si>
  <si>
    <t>801-1</t>
  </si>
  <si>
    <t>pod koš : 2*,9*,5*,2*1,035</t>
  </si>
  <si>
    <t>275321321R00</t>
  </si>
  <si>
    <t>Beton základových patek železový třídy C 20/25</t>
  </si>
  <si>
    <t>bez dodávky a uložení výztuže</t>
  </si>
  <si>
    <t>pítko : ,75*,6*1,05-,3*,3*,9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</si>
  <si>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</si>
  <si>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</si>
  <si>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</si>
  <si>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pítko : (,75*2+2*,6)*1,05</t>
  </si>
  <si>
    <t>275351216R00</t>
  </si>
  <si>
    <t>Bednění stěn základových patek odstranění</t>
  </si>
  <si>
    <t>Včetně očištění, vytřídění a uložení bednícího materiálu.</t>
  </si>
  <si>
    <t>275353131R00</t>
  </si>
  <si>
    <t>Bednění kotevních otvorů a prostupů v základových patkách o průřezu přes 0,05 do 0,10 m2, hloubky do 1,00 m</t>
  </si>
  <si>
    <t>kus</t>
  </si>
  <si>
    <t>801-5</t>
  </si>
  <si>
    <t>včetně polohového zajištění a odbednění, popřípadě ztraceného bednění z pletiva a podobně.</t>
  </si>
  <si>
    <t>275362021R00</t>
  </si>
  <si>
    <t>Výztuž základových patek ze svařovaných sítí</t>
  </si>
  <si>
    <t>t</t>
  </si>
  <si>
    <t>včetně distančních prvků</t>
  </si>
  <si>
    <t>pítko : ((,75*2+2*,6)*1,05+,3*4*,9)*4,44*,001*1,05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</si>
  <si>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</si>
  <si>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</si>
  <si>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</si>
  <si>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4,92*(1,15+(,59+,42)/2)*2+,5*1,15*2+,2*(,56+,42)</t>
  </si>
  <si>
    <t>((3,8*2+5,6)*1,1+(3,5*2+5,9)*,51)*2</t>
  </si>
  <si>
    <t>,9*2*(3*13,735+7,725+6,825+6,025)+(,45*,25+,2*,65)*3*4</t>
  </si>
  <si>
    <t>(4,62+2,0)*,9*2</t>
  </si>
  <si>
    <t>(6,62+2,0)*,75*2</t>
  </si>
  <si>
    <t>279351106R00</t>
  </si>
  <si>
    <t>Bednění základových zdí oboustranné, odstranění</t>
  </si>
  <si>
    <t>Včetně  očištění, vytřídění a uložení bednicího materiálu.</t>
  </si>
  <si>
    <t>279361821R00</t>
  </si>
  <si>
    <t>Výztuž základových zdí z betonářské oceli 10 505(R)</t>
  </si>
  <si>
    <t>30,09397*,115</t>
  </si>
  <si>
    <t>289971211R00</t>
  </si>
  <si>
    <t>Zřízení vrstvy z geotextilie na upraveném povrchu sklon do 1:5, šířka od 0 do 3 m</t>
  </si>
  <si>
    <t>A8 : 20</t>
  </si>
  <si>
    <t>A9 : 30</t>
  </si>
  <si>
    <t>279323511RTx</t>
  </si>
  <si>
    <t>Železobeton základ. zdí  C 30/37 XC4,XD3,XF4</t>
  </si>
  <si>
    <t>Vlastní</t>
  </si>
  <si>
    <t>Indiv</t>
  </si>
  <si>
    <t>4,92*(,5*1,15+,2*(,59+,42)/2)</t>
  </si>
  <si>
    <t>(3,8*2+5,6)*,55*1,1+(3,5*2+5,9)*,2*,51</t>
  </si>
  <si>
    <t>(,45*,25+,65*,2)*(3*13,735+7,725+6,825+6,025)</t>
  </si>
  <si>
    <t>(4,62+2,0)*,9*,2</t>
  </si>
  <si>
    <t>(6,62+2,0)*,75*,2</t>
  </si>
  <si>
    <t>69366198R</t>
  </si>
  <si>
    <t>geotextilie PP; funkce separační, ochranná, výztužná, filtrační; plošná hmotnost 300 g/m2; zpevněná oboustranně</t>
  </si>
  <si>
    <t>SPCM</t>
  </si>
  <si>
    <t>Specifikace</t>
  </si>
  <si>
    <t>POL3_</t>
  </si>
  <si>
    <t>A8 : 20*1,1</t>
  </si>
  <si>
    <t>A9 : 30*1,1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</si>
  <si>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</si>
  <si>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</si>
  <si>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</si>
  <si>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(,2*,56+,9*(,56+1,05)/2+4,34*(1,04+1,07)/2)*2+,2*(,56+1,07)</t>
  </si>
  <si>
    <t>(,2*,56+,9*(,56+1,05)/2+3,67*(1,04+1,07)/2)*2+,2*(,56+1,07)</t>
  </si>
  <si>
    <t>311351106R00</t>
  </si>
  <si>
    <t>Bednění nadzákladových zdí oboustranné za každou stranu odstranění</t>
  </si>
  <si>
    <t>311361821R00</t>
  </si>
  <si>
    <t>Výztuž nadzákladových zdí z betonářské oceli 10 505(R)</t>
  </si>
  <si>
    <t xml:space="preserve">  (,2*,56+,9*(,56+1,05)/2+4,34*(1,04+1,07)/2)*,2</t>
  </si>
  <si>
    <t xml:space="preserve">  (,2*,56+,9*(,56+1,05)/2+3,67*(1,04+1,07)/2)*,2</t>
  </si>
  <si>
    <t>2,02471*,115</t>
  </si>
  <si>
    <t>311321412R0x</t>
  </si>
  <si>
    <t>Železobeton nadzákladových zdí C 30/37  XC4,XD3,XF4</t>
  </si>
  <si>
    <t>(,2*,56+,9*(,56+1,05)/2+4,34*(1,04+1,07)/2)*,2</t>
  </si>
  <si>
    <t>(,2*,56+,9*(,56+1,05)/2+3,67*(1,04+1,07)/2)*,2</t>
  </si>
  <si>
    <t>434351141R00</t>
  </si>
  <si>
    <t>Bednění stupňů betonovaných na podstupňové desce nebo na terénu přímočarých zřízení</t>
  </si>
  <si>
    <t>6*(,3+,15)*(4,62+6,62)/2</t>
  </si>
  <si>
    <t>5*(,3+,15)*2,0</t>
  </si>
  <si>
    <t>434351142R00</t>
  </si>
  <si>
    <t>Bednění stupňů betonovaných na podstupňové desce nebo na terénu přímočarých odstranění</t>
  </si>
  <si>
    <t>430321514R0x</t>
  </si>
  <si>
    <t>Beton schodišťových konstrukcí železový C 30/37 XC4,XD3,XF4</t>
  </si>
  <si>
    <t>(1,7*,2+6*,3*,15/2)*(4,62+6,62)/2</t>
  </si>
  <si>
    <t>(2,2*,2+5*,3*,15/2)*2,0</t>
  </si>
  <si>
    <t>564231111R00</t>
  </si>
  <si>
    <t>Podklad nebo podsyp ze štěrkopísku tloušťka po zhutnění 100 mm</t>
  </si>
  <si>
    <t>s rozprostřením, vlhčením a zhutněním</t>
  </si>
  <si>
    <t>564761111R00</t>
  </si>
  <si>
    <t>Podklad nebo kryt z kameniva hrubého drceného tloušťka po zhutnění 200 mm</t>
  </si>
  <si>
    <t>velikost 32 - 63 mm s rozprostřením a zhutněním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</si>
  <si>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</si>
  <si>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</si>
  <si>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</si>
  <si>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596215040R00</t>
  </si>
  <si>
    <t>Kladení zámkové dlažby do drtě tloušťka dlažby 80 mm, tloušťka lože 40 mm</t>
  </si>
  <si>
    <t>596921111R00</t>
  </si>
  <si>
    <t>Kladení vegetačních tvárnic betonových, plocha do 50 m2</t>
  </si>
  <si>
    <t>zřízení podkladního lože, položení tvárnic.</t>
  </si>
  <si>
    <t>564831111RTv</t>
  </si>
  <si>
    <t>Podklad ze štěrkodrti po zhutnění tloušťky 17 cm, štěrkodrť frakce 8-16 mm</t>
  </si>
  <si>
    <t>564831111RTx</t>
  </si>
  <si>
    <t>Podklad ze štěrkodrti po zhutnění tloušťky 10 cm, štěrkodrť frakce 16-32 mm</t>
  </si>
  <si>
    <t>564831111RTy</t>
  </si>
  <si>
    <t>Podklad ze štěrkodrti po zhutnění tloušťky 10 cm, štěrkodrť frakce 8-16 mm</t>
  </si>
  <si>
    <t>564831111RTz</t>
  </si>
  <si>
    <t>Podklad ze štěrkodrti po zhutnění tloušťky 15 cm, štěrkodrť frakce 8-16 mm</t>
  </si>
  <si>
    <t>596811111R0x</t>
  </si>
  <si>
    <t>Kladení dlaždic kom.pro pěší, lože z kameniva těž. tl.40m</t>
  </si>
  <si>
    <t>596921113R0x</t>
  </si>
  <si>
    <t>Kladení bet.veget. dlaždic,lože 40 mm,pl.do 500 m2</t>
  </si>
  <si>
    <t>59245040R</t>
  </si>
  <si>
    <t>dlažba betonová zámková, dvouvrstvá; čtverec; dlaždice pro nevidomé, s vodicí linií; šedá; l = 200 mm; š = 200 mm; tl. 60,0 mm</t>
  </si>
  <si>
    <t>A4.2 : 8*1,02</t>
  </si>
  <si>
    <t>5924525</t>
  </si>
  <si>
    <t>Dlažba zatravňovací  přírodní  12(18)x30x8cm</t>
  </si>
  <si>
    <t>A7.1 : 40*1,02</t>
  </si>
  <si>
    <t>5924526</t>
  </si>
  <si>
    <t>Dlažba zatravňovací  přírodní  12(18)x30x6cm</t>
  </si>
  <si>
    <t>A7.2 : 120*1,02</t>
  </si>
  <si>
    <t>592461</t>
  </si>
  <si>
    <t>Dlažba betonová 300/600/40mm bílá</t>
  </si>
  <si>
    <t>A3 : 95*1,02</t>
  </si>
  <si>
    <t>592462</t>
  </si>
  <si>
    <t>Dlažba betonová přírodní štíhlých tvarů tl.60mm</t>
  </si>
  <si>
    <t>A6 : 90*1,02</t>
  </si>
  <si>
    <t>59248030R</t>
  </si>
  <si>
    <t>dlažba betonová dvouvrstvá; čtverec; povrch rumplovaný; šedá; l = 200 mm; š = 200 mm; tl. 80,0 mm</t>
  </si>
  <si>
    <t>A4.1 : 15*1,02</t>
  </si>
  <si>
    <t>59248030x</t>
  </si>
  <si>
    <t>Dlažba zámková betonová 20/10/8  přírodní</t>
  </si>
  <si>
    <t>A2.1 : 50*1,02</t>
  </si>
  <si>
    <t>59248030y</t>
  </si>
  <si>
    <t>Dlažba zámková betonová 20/10/6  přírodní</t>
  </si>
  <si>
    <t>A2.2 : 40*1,02</t>
  </si>
  <si>
    <t>59248050R</t>
  </si>
  <si>
    <t>dlažba betonová dvouvrstvá; čtverec; povrch rumplovaný; šedá; l = 100 mm; š = 100 mm; tl. 80,0 mm</t>
  </si>
  <si>
    <t>A1 : 190*1,02</t>
  </si>
  <si>
    <t>59248059R</t>
  </si>
  <si>
    <t>dlažba betonová dvouvrstvá; obdélník; povrch reliéfní; červená; l = 200 mm; š = 100 mm; tl. 80,0 mm</t>
  </si>
  <si>
    <t>A5 : 15*1,02</t>
  </si>
  <si>
    <t>631313611R00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</si>
  <si>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</si>
  <si>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</si>
  <si>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</si>
  <si>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 xml:space="preserve">  4,92*,7</t>
  </si>
  <si>
    <t xml:space="preserve">  (3,8*2+5,6)*,75</t>
  </si>
  <si>
    <t xml:space="preserve">  ,65*(3*13,735+7,725+6,825+6,025)</t>
  </si>
  <si>
    <t xml:space="preserve">  ,4*(4,62+2,0)</t>
  </si>
  <si>
    <t xml:space="preserve">  ,4*(6,62+2,0)</t>
  </si>
  <si>
    <t>59,597*,1</t>
  </si>
  <si>
    <t>639571210R00</t>
  </si>
  <si>
    <t>Kačírek pro okapový chodník tl. 100 mm</t>
  </si>
  <si>
    <t>639571215R0x</t>
  </si>
  <si>
    <t>Kačírek praný bílý fr.16-32 pro okapový chodník tl. 150 mm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</si>
  <si>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</si>
  <si>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</si>
  <si>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</si>
  <si>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917862111RT5</t>
  </si>
  <si>
    <t>Osazení silničního nebo chodníkového betonového obrubníku včetně dodávky obrubníku_x000D_
 stojatého, rozměru 1000/100/250 mm, s boční opěrou z betonu prostého, do lože z betonu prostého C 12/15</t>
  </si>
  <si>
    <t>S dodáním hmot pro lože tl. 80-100 mm.</t>
  </si>
  <si>
    <t>9178</t>
  </si>
  <si>
    <t>lemování pozink.profil L80/80/4 - dod+mtz</t>
  </si>
  <si>
    <t>931961115R00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</si>
  <si>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</si>
  <si>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</si>
  <si>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(6,7+2,95)*1,1</t>
  </si>
  <si>
    <t>962052211R00</t>
  </si>
  <si>
    <t>Bourání zdiva železobetonového nadzákladového</t>
  </si>
  <si>
    <t>801-3</t>
  </si>
  <si>
    <t>nebo vybourání otvorů průřezové plochy přes 4 m2 ve zdivu železobetonovém, včetně pomocného lešení o výšce podlahy do 1900 mm a pro zatížení do 1,5 kPa  (150 kg/m2),</t>
  </si>
  <si>
    <t>pod Z03 : (7,25+,3+4,8)*,2*,44</t>
  </si>
  <si>
    <t>965082933R00</t>
  </si>
  <si>
    <t>Odstranění násypu pod podlahami a ochranného na střechách tloušťky do 200 mm, plochy přes 2 m2</t>
  </si>
  <si>
    <t>6.1 : 20</t>
  </si>
  <si>
    <t>976071111R00</t>
  </si>
  <si>
    <t>Vybourání kovových doplňkových konstrukcí madel a zábradlí_x000D_
 v jakémkoliv zdivu</t>
  </si>
  <si>
    <t>Z02 : 2,65+1,9</t>
  </si>
  <si>
    <t>Z3 : 4,9+7,4+,3</t>
  </si>
  <si>
    <t>960 Z.05</t>
  </si>
  <si>
    <t>demontáž stávajícího mobiliáře (28ks), dočasné  uložení na určeném místě</t>
  </si>
  <si>
    <t>soubor</t>
  </si>
  <si>
    <t>767 1</t>
  </si>
  <si>
    <t>zástěna na odpadové nádoby ocel.pozink. - kompl.dod+mtz dle vč.07</t>
  </si>
  <si>
    <t>ks</t>
  </si>
  <si>
    <t>..poznámka</t>
  </si>
  <si>
    <t>výrobky jsou kompletní vč. povrch.úprav,kování, kotvení a veškerých souvisejících prvků dle výpisu</t>
  </si>
  <si>
    <t>Agregovaná položka</t>
  </si>
  <si>
    <t>POL2_</t>
  </si>
  <si>
    <t>vč.přesunu hmot,vč.zabudování</t>
  </si>
  <si>
    <t>VV 01</t>
  </si>
  <si>
    <t>VV01 - zábradlí na opěrné stěně  cca dl. 5400mm kompl.dod+mtz dle výpisu výrobků</t>
  </si>
  <si>
    <t>VV 02</t>
  </si>
  <si>
    <t>VV02 - zábradlí na opěrné stěně  cca dl. 4800mm kompl.dod+mtz dle výpisu výrobků</t>
  </si>
  <si>
    <t>VV 03</t>
  </si>
  <si>
    <t>VV03 - zábradlí na opěrné stěně  dl.4765mm kompl.dod+mtz dle výpisu výrobků</t>
  </si>
  <si>
    <t>VV 04</t>
  </si>
  <si>
    <t>VV04- treláž   v.1600mm  kompl.dod+mtz dle výpisu výrobků</t>
  </si>
  <si>
    <t>VV 05</t>
  </si>
  <si>
    <t>VV05- stojany na kola celkem dl.8,4m    kompl.dod+mtz dle výpisu výrobků</t>
  </si>
  <si>
    <t>VV 06</t>
  </si>
  <si>
    <t>VV06-lavička na terasách 1800/424/72mm  kompl.dod+mtz dle výpisu výrobků</t>
  </si>
  <si>
    <t>VV 07</t>
  </si>
  <si>
    <t>VV07 - zábradlí na beton.rampách  kompl.dod+mtz dle výpisu výrobků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</si>
  <si>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</si>
  <si>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</si>
  <si>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</si>
  <si>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</si>
  <si>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</si>
  <si>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1,2,3,4,5,6,7,67,68,69, : </t>
  </si>
  <si>
    <t>Součet: : 470,69287</t>
  </si>
  <si>
    <t>979082219R00</t>
  </si>
  <si>
    <t>Vodorovná doprava suti po suchu příplatek k ceně za každý další i započatý 1 km přes 1 km</t>
  </si>
  <si>
    <t>Součet: : 8943,16453</t>
  </si>
  <si>
    <t>979087212R00</t>
  </si>
  <si>
    <t>Nakládání na dopravní prostředky suti</t>
  </si>
  <si>
    <t>pro vodorovnou dopravu</t>
  </si>
  <si>
    <t>979990001R00</t>
  </si>
  <si>
    <t>Poplatek za skládku stavební suti, skupina 17 09 04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</si>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</sst>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11DxjZOsp3pB0gdoA67CGPw/h4/gHnxz+p4hcGfeL/nC/tV44ai6tgB8uU9A9P4A+c95IBLPLMXDioMSz7o9kA==" saltValue="CWSSJTcARujQs1nj5sZgU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3145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5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5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57</v>
      </c>
      <c r="H8" s="18" t="s">
        <v>40</v>
      </c>
      <c r="I8" s="127" t="s">
        <v>60</v>
      </c>
      <c r="J8" s="8"/>
    </row>
    <row r="9" spans="1:15" ht="15.75" hidden="1" customHeight="1" x14ac:dyDescent="0.25">
      <c r="A9" s="2"/>
      <c r="B9" s="2"/>
      <c r="D9" s="106" t="s">
        <v>58</v>
      </c>
      <c r="H9" s="18" t="s">
        <v>34</v>
      </c>
      <c r="I9" s="127" t="s">
        <v>61</v>
      </c>
      <c r="J9" s="8"/>
    </row>
    <row r="10" spans="1:15" ht="15.75" hidden="1" customHeight="1" x14ac:dyDescent="0.25">
      <c r="A10" s="2"/>
      <c r="B10" s="34"/>
      <c r="C10" s="53"/>
      <c r="D10" s="105" t="s">
        <v>54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9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SUMIF(F50:F61,A16,I50:I61)+SUMIF(F50:F61,"PSU",I50:I61)</f>
        <v>0</v>
      </c>
      <c r="J16" s="81"/>
    </row>
    <row r="17" spans="1:10" ht="23.25" customHeight="1" x14ac:dyDescent="0.25">
      <c r="A17" s="199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SUMIF(F50:F61,A17,I50:I61)</f>
        <v>0</v>
      </c>
      <c r="J17" s="81"/>
    </row>
    <row r="18" spans="1:10" ht="23.25" customHeight="1" x14ac:dyDescent="0.25">
      <c r="A18" s="199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SUMIF(F50:F61,A18,I50:I61)</f>
        <v>0</v>
      </c>
      <c r="J18" s="81"/>
    </row>
    <row r="19" spans="1:10" ht="23.25" customHeight="1" x14ac:dyDescent="0.25">
      <c r="A19" s="199" t="s">
        <v>93</v>
      </c>
      <c r="B19" s="37" t="s">
        <v>27</v>
      </c>
      <c r="C19" s="58"/>
      <c r="D19" s="59"/>
      <c r="E19" s="79"/>
      <c r="F19" s="80"/>
      <c r="G19" s="79"/>
      <c r="H19" s="80"/>
      <c r="I19" s="79">
        <f>SUMIF(F50:F61,A19,I50:I61)</f>
        <v>0</v>
      </c>
      <c r="J19" s="81"/>
    </row>
    <row r="20" spans="1:10" ht="23.25" customHeight="1" x14ac:dyDescent="0.25">
      <c r="A20" s="199" t="s">
        <v>94</v>
      </c>
      <c r="B20" s="37" t="s">
        <v>28</v>
      </c>
      <c r="C20" s="58"/>
      <c r="D20" s="59"/>
      <c r="E20" s="79"/>
      <c r="F20" s="80"/>
      <c r="G20" s="79"/>
      <c r="H20" s="80"/>
      <c r="I20" s="79">
        <f>SUMIF(F50:F61,A20,I50:I61)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62</v>
      </c>
      <c r="C39" s="149"/>
      <c r="D39" s="149"/>
      <c r="E39" s="149"/>
      <c r="F39" s="150">
        <f>'SO 002 1a Pol'!AE307</f>
        <v>0</v>
      </c>
      <c r="G39" s="151">
        <f>'SO 002 1a Pol'!AF307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5"/>
      <c r="C40" s="156" t="s">
        <v>63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5">
      <c r="A41" s="137">
        <v>2</v>
      </c>
      <c r="B41" s="155" t="s">
        <v>45</v>
      </c>
      <c r="C41" s="156" t="s">
        <v>46</v>
      </c>
      <c r="D41" s="156"/>
      <c r="E41" s="156"/>
      <c r="F41" s="157">
        <f>'SO 002 1a Pol'!AE307</f>
        <v>0</v>
      </c>
      <c r="G41" s="158">
        <f>'SO 002 1a Pol'!AF307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61" t="s">
        <v>43</v>
      </c>
      <c r="C42" s="149" t="s">
        <v>44</v>
      </c>
      <c r="D42" s="149"/>
      <c r="E42" s="149"/>
      <c r="F42" s="162">
        <f>'SO 002 1a Pol'!AE307</f>
        <v>0</v>
      </c>
      <c r="G42" s="152">
        <f>'SO 002 1a Pol'!AF307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5">
      <c r="A43" s="137"/>
      <c r="B43" s="163" t="s">
        <v>64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6" x14ac:dyDescent="0.3">
      <c r="B47" s="179" t="s">
        <v>66</v>
      </c>
    </row>
    <row r="49" spans="1:10" ht="25.5" customHeight="1" x14ac:dyDescent="0.25">
      <c r="A49" s="181"/>
      <c r="B49" s="184" t="s">
        <v>17</v>
      </c>
      <c r="C49" s="184" t="s">
        <v>5</v>
      </c>
      <c r="D49" s="185"/>
      <c r="E49" s="185"/>
      <c r="F49" s="186" t="s">
        <v>67</v>
      </c>
      <c r="G49" s="186"/>
      <c r="H49" s="186"/>
      <c r="I49" s="186" t="s">
        <v>29</v>
      </c>
      <c r="J49" s="186" t="s">
        <v>0</v>
      </c>
    </row>
    <row r="50" spans="1:10" ht="36.75" customHeight="1" x14ac:dyDescent="0.25">
      <c r="A50" s="182"/>
      <c r="B50" s="187" t="s">
        <v>68</v>
      </c>
      <c r="C50" s="188" t="s">
        <v>69</v>
      </c>
      <c r="D50" s="189"/>
      <c r="E50" s="189"/>
      <c r="F50" s="195" t="s">
        <v>24</v>
      </c>
      <c r="G50" s="196"/>
      <c r="H50" s="196"/>
      <c r="I50" s="196">
        <f>'SO 002 1a Pol'!G8</f>
        <v>0</v>
      </c>
      <c r="J50" s="193" t="str">
        <f>IF(I62=0,"",I50/I62*100)</f>
        <v/>
      </c>
    </row>
    <row r="51" spans="1:10" ht="36.75" customHeight="1" x14ac:dyDescent="0.25">
      <c r="A51" s="182"/>
      <c r="B51" s="187" t="s">
        <v>70</v>
      </c>
      <c r="C51" s="188" t="s">
        <v>71</v>
      </c>
      <c r="D51" s="189"/>
      <c r="E51" s="189"/>
      <c r="F51" s="195" t="s">
        <v>24</v>
      </c>
      <c r="G51" s="196"/>
      <c r="H51" s="196"/>
      <c r="I51" s="196">
        <f>'SO 002 1a Pol'!G97</f>
        <v>0</v>
      </c>
      <c r="J51" s="193" t="str">
        <f>IF(I62=0,"",I51/I62*100)</f>
        <v/>
      </c>
    </row>
    <row r="52" spans="1:10" ht="36.75" customHeight="1" x14ac:dyDescent="0.25">
      <c r="A52" s="182"/>
      <c r="B52" s="187" t="s">
        <v>72</v>
      </c>
      <c r="C52" s="188" t="s">
        <v>73</v>
      </c>
      <c r="D52" s="189"/>
      <c r="E52" s="189"/>
      <c r="F52" s="195" t="s">
        <v>24</v>
      </c>
      <c r="G52" s="196"/>
      <c r="H52" s="196"/>
      <c r="I52" s="196">
        <f>'SO 002 1a Pol'!G141</f>
        <v>0</v>
      </c>
      <c r="J52" s="193" t="str">
        <f>IF(I62=0,"",I52/I62*100)</f>
        <v/>
      </c>
    </row>
    <row r="53" spans="1:10" ht="36.75" customHeight="1" x14ac:dyDescent="0.25">
      <c r="A53" s="182"/>
      <c r="B53" s="187" t="s">
        <v>74</v>
      </c>
      <c r="C53" s="188" t="s">
        <v>75</v>
      </c>
      <c r="D53" s="189"/>
      <c r="E53" s="189"/>
      <c r="F53" s="195" t="s">
        <v>24</v>
      </c>
      <c r="G53" s="196"/>
      <c r="H53" s="196"/>
      <c r="I53" s="196">
        <f>'SO 002 1a Pol'!G158</f>
        <v>0</v>
      </c>
      <c r="J53" s="193" t="str">
        <f>IF(I62=0,"",I53/I62*100)</f>
        <v/>
      </c>
    </row>
    <row r="54" spans="1:10" ht="36.75" customHeight="1" x14ac:dyDescent="0.25">
      <c r="A54" s="182"/>
      <c r="B54" s="187" t="s">
        <v>76</v>
      </c>
      <c r="C54" s="188" t="s">
        <v>77</v>
      </c>
      <c r="D54" s="189"/>
      <c r="E54" s="189"/>
      <c r="F54" s="195" t="s">
        <v>24</v>
      </c>
      <c r="G54" s="196"/>
      <c r="H54" s="196"/>
      <c r="I54" s="196">
        <f>'SO 002 1a Pol'!G166</f>
        <v>0</v>
      </c>
      <c r="J54" s="193" t="str">
        <f>IF(I62=0,"",I54/I62*100)</f>
        <v/>
      </c>
    </row>
    <row r="55" spans="1:10" ht="36.75" customHeight="1" x14ac:dyDescent="0.25">
      <c r="A55" s="182"/>
      <c r="B55" s="187" t="s">
        <v>78</v>
      </c>
      <c r="C55" s="188" t="s">
        <v>79</v>
      </c>
      <c r="D55" s="189"/>
      <c r="E55" s="189"/>
      <c r="F55" s="195" t="s">
        <v>24</v>
      </c>
      <c r="G55" s="196"/>
      <c r="H55" s="196"/>
      <c r="I55" s="196">
        <f>'SO 002 1a Pol'!G240</f>
        <v>0</v>
      </c>
      <c r="J55" s="193" t="str">
        <f>IF(I62=0,"",I55/I62*100)</f>
        <v/>
      </c>
    </row>
    <row r="56" spans="1:10" ht="36.75" customHeight="1" x14ac:dyDescent="0.25">
      <c r="A56" s="182"/>
      <c r="B56" s="187" t="s">
        <v>80</v>
      </c>
      <c r="C56" s="188" t="s">
        <v>81</v>
      </c>
      <c r="D56" s="189"/>
      <c r="E56" s="189"/>
      <c r="F56" s="195" t="s">
        <v>24</v>
      </c>
      <c r="G56" s="196"/>
      <c r="H56" s="196"/>
      <c r="I56" s="196">
        <f>'SO 002 1a Pol'!G256</f>
        <v>0</v>
      </c>
      <c r="J56" s="193" t="str">
        <f>IF(I62=0,"",I56/I62*100)</f>
        <v/>
      </c>
    </row>
    <row r="57" spans="1:10" ht="36.75" customHeight="1" x14ac:dyDescent="0.25">
      <c r="A57" s="182"/>
      <c r="B57" s="187" t="s">
        <v>82</v>
      </c>
      <c r="C57" s="188" t="s">
        <v>83</v>
      </c>
      <c r="D57" s="189"/>
      <c r="E57" s="189"/>
      <c r="F57" s="195" t="s">
        <v>24</v>
      </c>
      <c r="G57" s="196"/>
      <c r="H57" s="196"/>
      <c r="I57" s="196">
        <f>'SO 002 1a Pol'!G262</f>
        <v>0</v>
      </c>
      <c r="J57" s="193" t="str">
        <f>IF(I62=0,"",I57/I62*100)</f>
        <v/>
      </c>
    </row>
    <row r="58" spans="1:10" ht="36.75" customHeight="1" x14ac:dyDescent="0.25">
      <c r="A58" s="182"/>
      <c r="B58" s="187" t="s">
        <v>84</v>
      </c>
      <c r="C58" s="188" t="s">
        <v>85</v>
      </c>
      <c r="D58" s="189"/>
      <c r="E58" s="189"/>
      <c r="F58" s="195" t="s">
        <v>24</v>
      </c>
      <c r="G58" s="196"/>
      <c r="H58" s="196"/>
      <c r="I58" s="196">
        <f>'SO 002 1a Pol'!G266</f>
        <v>0</v>
      </c>
      <c r="J58" s="193" t="str">
        <f>IF(I62=0,"",I58/I62*100)</f>
        <v/>
      </c>
    </row>
    <row r="59" spans="1:10" ht="36.75" customHeight="1" x14ac:dyDescent="0.25">
      <c r="A59" s="182"/>
      <c r="B59" s="187" t="s">
        <v>86</v>
      </c>
      <c r="C59" s="188" t="s">
        <v>87</v>
      </c>
      <c r="D59" s="189"/>
      <c r="E59" s="189"/>
      <c r="F59" s="195" t="s">
        <v>25</v>
      </c>
      <c r="G59" s="196"/>
      <c r="H59" s="196"/>
      <c r="I59" s="196">
        <f>'SO 002 1a Pol'!G276</f>
        <v>0</v>
      </c>
      <c r="J59" s="193" t="str">
        <f>IF(I62=0,"",I59/I62*100)</f>
        <v/>
      </c>
    </row>
    <row r="60" spans="1:10" ht="36.75" customHeight="1" x14ac:dyDescent="0.25">
      <c r="A60" s="182"/>
      <c r="B60" s="187" t="s">
        <v>88</v>
      </c>
      <c r="C60" s="188" t="s">
        <v>89</v>
      </c>
      <c r="D60" s="189"/>
      <c r="E60" s="189"/>
      <c r="F60" s="195" t="s">
        <v>25</v>
      </c>
      <c r="G60" s="196"/>
      <c r="H60" s="196"/>
      <c r="I60" s="196">
        <f>'SO 002 1a Pol'!G278</f>
        <v>0</v>
      </c>
      <c r="J60" s="193" t="str">
        <f>IF(I62=0,"",I60/I62*100)</f>
        <v/>
      </c>
    </row>
    <row r="61" spans="1:10" ht="36.75" customHeight="1" x14ac:dyDescent="0.25">
      <c r="A61" s="182"/>
      <c r="B61" s="187" t="s">
        <v>90</v>
      </c>
      <c r="C61" s="188" t="s">
        <v>91</v>
      </c>
      <c r="D61" s="189"/>
      <c r="E61" s="189"/>
      <c r="F61" s="195" t="s">
        <v>92</v>
      </c>
      <c r="G61" s="196"/>
      <c r="H61" s="196"/>
      <c r="I61" s="196">
        <f>'SO 002 1a Pol'!G288</f>
        <v>0</v>
      </c>
      <c r="J61" s="193" t="str">
        <f>IF(I62=0,"",I61/I62*100)</f>
        <v/>
      </c>
    </row>
    <row r="62" spans="1:10" ht="25.5" customHeight="1" x14ac:dyDescent="0.25">
      <c r="A62" s="183"/>
      <c r="B62" s="190" t="s">
        <v>1</v>
      </c>
      <c r="C62" s="191"/>
      <c r="D62" s="192"/>
      <c r="E62" s="192"/>
      <c r="F62" s="197"/>
      <c r="G62" s="198"/>
      <c r="H62" s="198"/>
      <c r="I62" s="198">
        <f>SUM(I50:I61)</f>
        <v>0</v>
      </c>
      <c r="J62" s="194">
        <f>SUM(J50:J61)</f>
        <v>0</v>
      </c>
    </row>
    <row r="63" spans="1:10" x14ac:dyDescent="0.25">
      <c r="F63" s="135"/>
      <c r="G63" s="135"/>
      <c r="H63" s="135"/>
      <c r="I63" s="135"/>
      <c r="J63" s="136"/>
    </row>
    <row r="64" spans="1:10" x14ac:dyDescent="0.25">
      <c r="F64" s="135"/>
      <c r="G64" s="135"/>
      <c r="H64" s="135"/>
      <c r="I64" s="135"/>
      <c r="J64" s="136"/>
    </row>
    <row r="65" spans="6:10" x14ac:dyDescent="0.25">
      <c r="F65" s="135"/>
      <c r="G65" s="135"/>
      <c r="H65" s="135"/>
      <c r="I65" s="135"/>
      <c r="J65" s="136"/>
    </row>
  </sheetData>
  <sheetProtection algorithmName="SHA-512" hashValue="lqT84Mjbyqm1Mc6MirEof8A8OCTOQLNwLK6vONudmgLMweDOhe6o1tAcIjRfTZY1GCew2uW1BCaRusy0utnXYw==" saltValue="73LAPSXFQHCnWTe6oOrnP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c9r/k6wnBo+Eeu+Tjn+JUXZGH9hy6bxEN81WFeKc55KBsxszevsAnSDSFUo7qComVitNNh82M9+m80f42Jijcg==" saltValue="nkCK8+6EQxccSbchebgMW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928D7-6D38-4D3E-A555-FBCA6A0A60F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95</v>
      </c>
      <c r="B1" s="200"/>
      <c r="C1" s="200"/>
      <c r="D1" s="200"/>
      <c r="E1" s="200"/>
      <c r="F1" s="200"/>
      <c r="G1" s="200"/>
      <c r="AG1" t="s">
        <v>96</v>
      </c>
    </row>
    <row r="2" spans="1:60" ht="25.05" customHeight="1" x14ac:dyDescent="0.25">
      <c r="A2" s="201" t="s">
        <v>7</v>
      </c>
      <c r="B2" s="48" t="s">
        <v>49</v>
      </c>
      <c r="C2" s="204" t="s">
        <v>50</v>
      </c>
      <c r="D2" s="202"/>
      <c r="E2" s="202"/>
      <c r="F2" s="202"/>
      <c r="G2" s="203"/>
      <c r="AG2" t="s">
        <v>97</v>
      </c>
    </row>
    <row r="3" spans="1:60" ht="25.05" customHeight="1" x14ac:dyDescent="0.25">
      <c r="A3" s="201" t="s">
        <v>8</v>
      </c>
      <c r="B3" s="48" t="s">
        <v>45</v>
      </c>
      <c r="C3" s="204" t="s">
        <v>46</v>
      </c>
      <c r="D3" s="202"/>
      <c r="E3" s="202"/>
      <c r="F3" s="202"/>
      <c r="G3" s="203"/>
      <c r="AC3" s="180" t="s">
        <v>97</v>
      </c>
      <c r="AG3" t="s">
        <v>98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99</v>
      </c>
    </row>
    <row r="5" spans="1:60" x14ac:dyDescent="0.25">
      <c r="D5" s="10"/>
    </row>
    <row r="6" spans="1:60" ht="39.6" x14ac:dyDescent="0.25">
      <c r="A6" s="211" t="s">
        <v>100</v>
      </c>
      <c r="B6" s="213" t="s">
        <v>101</v>
      </c>
      <c r="C6" s="213" t="s">
        <v>102</v>
      </c>
      <c r="D6" s="212" t="s">
        <v>103</v>
      </c>
      <c r="E6" s="211" t="s">
        <v>104</v>
      </c>
      <c r="F6" s="210" t="s">
        <v>105</v>
      </c>
      <c r="G6" s="211" t="s">
        <v>29</v>
      </c>
      <c r="H6" s="214" t="s">
        <v>30</v>
      </c>
      <c r="I6" s="214" t="s">
        <v>106</v>
      </c>
      <c r="J6" s="214" t="s">
        <v>31</v>
      </c>
      <c r="K6" s="214" t="s">
        <v>107</v>
      </c>
      <c r="L6" s="214" t="s">
        <v>108</v>
      </c>
      <c r="M6" s="214" t="s">
        <v>109</v>
      </c>
      <c r="N6" s="214" t="s">
        <v>110</v>
      </c>
      <c r="O6" s="214" t="s">
        <v>111</v>
      </c>
      <c r="P6" s="214" t="s">
        <v>112</v>
      </c>
      <c r="Q6" s="214" t="s">
        <v>113</v>
      </c>
      <c r="R6" s="214" t="s">
        <v>114</v>
      </c>
      <c r="S6" s="214" t="s">
        <v>115</v>
      </c>
      <c r="T6" s="214" t="s">
        <v>116</v>
      </c>
      <c r="U6" s="214" t="s">
        <v>117</v>
      </c>
      <c r="V6" s="214" t="s">
        <v>118</v>
      </c>
      <c r="W6" s="214" t="s">
        <v>119</v>
      </c>
      <c r="X6" s="214" t="s">
        <v>120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30" t="s">
        <v>121</v>
      </c>
      <c r="B8" s="231" t="s">
        <v>68</v>
      </c>
      <c r="C8" s="255" t="s">
        <v>69</v>
      </c>
      <c r="D8" s="232"/>
      <c r="E8" s="233"/>
      <c r="F8" s="234"/>
      <c r="G8" s="234">
        <f>SUMIF(AG9:AG96,"&lt;&gt;NOR",G9:G96)</f>
        <v>0</v>
      </c>
      <c r="H8" s="234"/>
      <c r="I8" s="234">
        <f>SUM(I9:I96)</f>
        <v>0</v>
      </c>
      <c r="J8" s="234"/>
      <c r="K8" s="234">
        <f>SUM(K9:K96)</f>
        <v>0</v>
      </c>
      <c r="L8" s="234"/>
      <c r="M8" s="234">
        <f>SUM(M9:M96)</f>
        <v>0</v>
      </c>
      <c r="N8" s="234"/>
      <c r="O8" s="234">
        <f>SUM(O9:O96)</f>
        <v>0</v>
      </c>
      <c r="P8" s="234"/>
      <c r="Q8" s="234">
        <f>SUM(Q9:Q96)</f>
        <v>439.45</v>
      </c>
      <c r="R8" s="234"/>
      <c r="S8" s="234"/>
      <c r="T8" s="235"/>
      <c r="U8" s="229"/>
      <c r="V8" s="229">
        <f>SUM(V9:V96)</f>
        <v>519.06999999999994</v>
      </c>
      <c r="W8" s="229"/>
      <c r="X8" s="229"/>
      <c r="AG8" t="s">
        <v>122</v>
      </c>
    </row>
    <row r="9" spans="1:60" ht="20.399999999999999" outlineLevel="1" x14ac:dyDescent="0.25">
      <c r="A9" s="236">
        <v>1</v>
      </c>
      <c r="B9" s="237" t="s">
        <v>123</v>
      </c>
      <c r="C9" s="256" t="s">
        <v>124</v>
      </c>
      <c r="D9" s="238" t="s">
        <v>125</v>
      </c>
      <c r="E9" s="239">
        <v>220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0.13800000000000001</v>
      </c>
      <c r="Q9" s="241">
        <f>ROUND(E9*P9,2)</f>
        <v>30.36</v>
      </c>
      <c r="R9" s="241" t="s">
        <v>126</v>
      </c>
      <c r="S9" s="241" t="s">
        <v>127</v>
      </c>
      <c r="T9" s="242" t="s">
        <v>127</v>
      </c>
      <c r="U9" s="224">
        <v>0.16</v>
      </c>
      <c r="V9" s="224">
        <f>ROUND(E9*U9,2)</f>
        <v>35.200000000000003</v>
      </c>
      <c r="W9" s="224"/>
      <c r="X9" s="224" t="s">
        <v>128</v>
      </c>
      <c r="Y9" s="215"/>
      <c r="Z9" s="215"/>
      <c r="AA9" s="215"/>
      <c r="AB9" s="215"/>
      <c r="AC9" s="215"/>
      <c r="AD9" s="215"/>
      <c r="AE9" s="215"/>
      <c r="AF9" s="215"/>
      <c r="AG9" s="215" t="s">
        <v>129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57" t="s">
        <v>130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131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22"/>
      <c r="B11" s="223"/>
      <c r="C11" s="258" t="s">
        <v>132</v>
      </c>
      <c r="D11" s="225"/>
      <c r="E11" s="226">
        <v>70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133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22"/>
      <c r="B12" s="223"/>
      <c r="C12" s="258" t="s">
        <v>134</v>
      </c>
      <c r="D12" s="225"/>
      <c r="E12" s="226">
        <v>150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133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0.399999999999999" outlineLevel="1" x14ac:dyDescent="0.25">
      <c r="A13" s="236">
        <v>2</v>
      </c>
      <c r="B13" s="237" t="s">
        <v>135</v>
      </c>
      <c r="C13" s="256" t="s">
        <v>136</v>
      </c>
      <c r="D13" s="238" t="s">
        <v>125</v>
      </c>
      <c r="E13" s="239">
        <v>170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0</v>
      </c>
      <c r="O13" s="241">
        <f>ROUND(E13*N13,2)</f>
        <v>0</v>
      </c>
      <c r="P13" s="241">
        <v>0.22500000000000001</v>
      </c>
      <c r="Q13" s="241">
        <f>ROUND(E13*P13,2)</f>
        <v>38.25</v>
      </c>
      <c r="R13" s="241" t="s">
        <v>126</v>
      </c>
      <c r="S13" s="241" t="s">
        <v>127</v>
      </c>
      <c r="T13" s="242" t="s">
        <v>127</v>
      </c>
      <c r="U13" s="224">
        <v>0.14199999999999999</v>
      </c>
      <c r="V13" s="224">
        <f>ROUND(E13*U13,2)</f>
        <v>24.14</v>
      </c>
      <c r="W13" s="224"/>
      <c r="X13" s="224" t="s">
        <v>128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129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22"/>
      <c r="B14" s="223"/>
      <c r="C14" s="257" t="s">
        <v>130</v>
      </c>
      <c r="D14" s="243"/>
      <c r="E14" s="243"/>
      <c r="F14" s="243"/>
      <c r="G14" s="243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131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22"/>
      <c r="B15" s="223"/>
      <c r="C15" s="258" t="s">
        <v>137</v>
      </c>
      <c r="D15" s="225"/>
      <c r="E15" s="226">
        <v>40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133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22"/>
      <c r="B16" s="223"/>
      <c r="C16" s="258" t="s">
        <v>138</v>
      </c>
      <c r="D16" s="225"/>
      <c r="E16" s="226">
        <v>10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133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22"/>
      <c r="B17" s="223"/>
      <c r="C17" s="258" t="s">
        <v>139</v>
      </c>
      <c r="D17" s="225"/>
      <c r="E17" s="226">
        <v>25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133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22"/>
      <c r="B18" s="223"/>
      <c r="C18" s="258" t="s">
        <v>140</v>
      </c>
      <c r="D18" s="225"/>
      <c r="E18" s="226">
        <v>5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133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22"/>
      <c r="B19" s="223"/>
      <c r="C19" s="258" t="s">
        <v>141</v>
      </c>
      <c r="D19" s="225"/>
      <c r="E19" s="226">
        <v>40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133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22"/>
      <c r="B20" s="223"/>
      <c r="C20" s="258" t="s">
        <v>142</v>
      </c>
      <c r="D20" s="225"/>
      <c r="E20" s="226">
        <v>50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133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30.6" outlineLevel="1" x14ac:dyDescent="0.25">
      <c r="A21" s="236">
        <v>3</v>
      </c>
      <c r="B21" s="237" t="s">
        <v>143</v>
      </c>
      <c r="C21" s="256" t="s">
        <v>144</v>
      </c>
      <c r="D21" s="238" t="s">
        <v>125</v>
      </c>
      <c r="E21" s="239">
        <v>240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0</v>
      </c>
      <c r="O21" s="241">
        <f>ROUND(E21*N21,2)</f>
        <v>0</v>
      </c>
      <c r="P21" s="241">
        <v>0.40799999999999997</v>
      </c>
      <c r="Q21" s="241">
        <f>ROUND(E21*P21,2)</f>
        <v>97.92</v>
      </c>
      <c r="R21" s="241" t="s">
        <v>126</v>
      </c>
      <c r="S21" s="241" t="s">
        <v>127</v>
      </c>
      <c r="T21" s="242" t="s">
        <v>127</v>
      </c>
      <c r="U21" s="224">
        <v>6.2E-2</v>
      </c>
      <c r="V21" s="224">
        <f>ROUND(E21*U21,2)</f>
        <v>14.88</v>
      </c>
      <c r="W21" s="224"/>
      <c r="X21" s="224" t="s">
        <v>128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22"/>
      <c r="B22" s="223"/>
      <c r="C22" s="257" t="s">
        <v>130</v>
      </c>
      <c r="D22" s="243"/>
      <c r="E22" s="243"/>
      <c r="F22" s="243"/>
      <c r="G22" s="243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131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22"/>
      <c r="B23" s="223"/>
      <c r="C23" s="258" t="s">
        <v>145</v>
      </c>
      <c r="D23" s="225"/>
      <c r="E23" s="226">
        <v>240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133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0.399999999999999" outlineLevel="1" x14ac:dyDescent="0.25">
      <c r="A24" s="236">
        <v>4</v>
      </c>
      <c r="B24" s="237" t="s">
        <v>146</v>
      </c>
      <c r="C24" s="256" t="s">
        <v>147</v>
      </c>
      <c r="D24" s="238" t="s">
        <v>125</v>
      </c>
      <c r="E24" s="239">
        <v>170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0</v>
      </c>
      <c r="O24" s="241">
        <f>ROUND(E24*N24,2)</f>
        <v>0</v>
      </c>
      <c r="P24" s="241">
        <v>0.33</v>
      </c>
      <c r="Q24" s="241">
        <f>ROUND(E24*P24,2)</f>
        <v>56.1</v>
      </c>
      <c r="R24" s="241" t="s">
        <v>126</v>
      </c>
      <c r="S24" s="241" t="s">
        <v>127</v>
      </c>
      <c r="T24" s="242" t="s">
        <v>127</v>
      </c>
      <c r="U24" s="224">
        <v>0.3135</v>
      </c>
      <c r="V24" s="224">
        <f>ROUND(E24*U24,2)</f>
        <v>53.3</v>
      </c>
      <c r="W24" s="224"/>
      <c r="X24" s="224" t="s">
        <v>128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129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22"/>
      <c r="B25" s="223"/>
      <c r="C25" s="258" t="s">
        <v>137</v>
      </c>
      <c r="D25" s="225"/>
      <c r="E25" s="226">
        <v>40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133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22"/>
      <c r="B26" s="223"/>
      <c r="C26" s="258" t="s">
        <v>138</v>
      </c>
      <c r="D26" s="225"/>
      <c r="E26" s="226">
        <v>10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133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22"/>
      <c r="B27" s="223"/>
      <c r="C27" s="258" t="s">
        <v>139</v>
      </c>
      <c r="D27" s="225"/>
      <c r="E27" s="226">
        <v>25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133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22"/>
      <c r="B28" s="223"/>
      <c r="C28" s="258" t="s">
        <v>140</v>
      </c>
      <c r="D28" s="225"/>
      <c r="E28" s="226">
        <v>5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133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22"/>
      <c r="B29" s="223"/>
      <c r="C29" s="258" t="s">
        <v>141</v>
      </c>
      <c r="D29" s="225"/>
      <c r="E29" s="226">
        <v>40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133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22"/>
      <c r="B30" s="223"/>
      <c r="C30" s="258" t="s">
        <v>142</v>
      </c>
      <c r="D30" s="225"/>
      <c r="E30" s="226">
        <v>50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133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0.399999999999999" outlineLevel="1" x14ac:dyDescent="0.25">
      <c r="A31" s="236">
        <v>5</v>
      </c>
      <c r="B31" s="237" t="s">
        <v>148</v>
      </c>
      <c r="C31" s="256" t="s">
        <v>149</v>
      </c>
      <c r="D31" s="238" t="s">
        <v>125</v>
      </c>
      <c r="E31" s="239">
        <v>220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0.154</v>
      </c>
      <c r="Q31" s="241">
        <f>ROUND(E31*P31,2)</f>
        <v>33.880000000000003</v>
      </c>
      <c r="R31" s="241" t="s">
        <v>126</v>
      </c>
      <c r="S31" s="241" t="s">
        <v>127</v>
      </c>
      <c r="T31" s="242" t="s">
        <v>127</v>
      </c>
      <c r="U31" s="224">
        <v>2.3699999999999999E-2</v>
      </c>
      <c r="V31" s="224">
        <f>ROUND(E31*U31,2)</f>
        <v>5.21</v>
      </c>
      <c r="W31" s="224"/>
      <c r="X31" s="224" t="s">
        <v>128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129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22"/>
      <c r="B32" s="223"/>
      <c r="C32" s="258" t="s">
        <v>132</v>
      </c>
      <c r="D32" s="225"/>
      <c r="E32" s="226">
        <v>70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133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5">
      <c r="A33" s="222"/>
      <c r="B33" s="223"/>
      <c r="C33" s="258" t="s">
        <v>134</v>
      </c>
      <c r="D33" s="225"/>
      <c r="E33" s="226">
        <v>150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133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0.399999999999999" outlineLevel="1" x14ac:dyDescent="0.25">
      <c r="A34" s="236">
        <v>6</v>
      </c>
      <c r="B34" s="237" t="s">
        <v>150</v>
      </c>
      <c r="C34" s="256" t="s">
        <v>151</v>
      </c>
      <c r="D34" s="238" t="s">
        <v>125</v>
      </c>
      <c r="E34" s="239">
        <v>220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0.24</v>
      </c>
      <c r="Q34" s="241">
        <f>ROUND(E34*P34,2)</f>
        <v>52.8</v>
      </c>
      <c r="R34" s="241" t="s">
        <v>126</v>
      </c>
      <c r="S34" s="241" t="s">
        <v>127</v>
      </c>
      <c r="T34" s="242" t="s">
        <v>127</v>
      </c>
      <c r="U34" s="224">
        <v>0.03</v>
      </c>
      <c r="V34" s="224">
        <f>ROUND(E34*U34,2)</f>
        <v>6.6</v>
      </c>
      <c r="W34" s="224"/>
      <c r="X34" s="224" t="s">
        <v>128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129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22"/>
      <c r="B35" s="223"/>
      <c r="C35" s="258" t="s">
        <v>132</v>
      </c>
      <c r="D35" s="225"/>
      <c r="E35" s="226">
        <v>70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133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22"/>
      <c r="B36" s="223"/>
      <c r="C36" s="258" t="s">
        <v>134</v>
      </c>
      <c r="D36" s="225"/>
      <c r="E36" s="226">
        <v>150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133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36">
        <v>7</v>
      </c>
      <c r="B37" s="237" t="s">
        <v>152</v>
      </c>
      <c r="C37" s="256" t="s">
        <v>153</v>
      </c>
      <c r="D37" s="238" t="s">
        <v>154</v>
      </c>
      <c r="E37" s="239">
        <v>482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0.27</v>
      </c>
      <c r="Q37" s="241">
        <f>ROUND(E37*P37,2)</f>
        <v>130.13999999999999</v>
      </c>
      <c r="R37" s="241" t="s">
        <v>126</v>
      </c>
      <c r="S37" s="241" t="s">
        <v>127</v>
      </c>
      <c r="T37" s="242" t="s">
        <v>127</v>
      </c>
      <c r="U37" s="224">
        <v>0.123</v>
      </c>
      <c r="V37" s="224">
        <f>ROUND(E37*U37,2)</f>
        <v>59.29</v>
      </c>
      <c r="W37" s="224"/>
      <c r="X37" s="224" t="s">
        <v>128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129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22"/>
      <c r="B38" s="223"/>
      <c r="C38" s="257" t="s">
        <v>155</v>
      </c>
      <c r="D38" s="243"/>
      <c r="E38" s="243"/>
      <c r="F38" s="243"/>
      <c r="G38" s="243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131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44" t="str">
        <f>C38</f>
        <v>s vybouráním lože, s přemístěním hmot na skládku na vzdálenost do 3 m nebo naložením na dopravní prostředek</v>
      </c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36">
        <v>8</v>
      </c>
      <c r="B39" s="237" t="s">
        <v>156</v>
      </c>
      <c r="C39" s="256" t="s">
        <v>157</v>
      </c>
      <c r="D39" s="238" t="s">
        <v>158</v>
      </c>
      <c r="E39" s="239">
        <v>306.77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 t="s">
        <v>159</v>
      </c>
      <c r="S39" s="241" t="s">
        <v>127</v>
      </c>
      <c r="T39" s="242" t="s">
        <v>127</v>
      </c>
      <c r="U39" s="224">
        <v>0.12</v>
      </c>
      <c r="V39" s="224">
        <f>ROUND(E39*U39,2)</f>
        <v>36.81</v>
      </c>
      <c r="W39" s="224"/>
      <c r="X39" s="224" t="s">
        <v>128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129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1" outlineLevel="1" x14ac:dyDescent="0.25">
      <c r="A40" s="222"/>
      <c r="B40" s="223"/>
      <c r="C40" s="257" t="s">
        <v>160</v>
      </c>
      <c r="D40" s="243"/>
      <c r="E40" s="243"/>
      <c r="F40" s="243"/>
      <c r="G40" s="243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131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44" t="str">
        <f>C40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22"/>
      <c r="B41" s="223"/>
      <c r="C41" s="259" t="s">
        <v>161</v>
      </c>
      <c r="D41" s="227"/>
      <c r="E41" s="228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133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22"/>
      <c r="B42" s="223"/>
      <c r="C42" s="260" t="s">
        <v>162</v>
      </c>
      <c r="D42" s="227"/>
      <c r="E42" s="228">
        <v>15.2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133</v>
      </c>
      <c r="AH42" s="215">
        <v>2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22"/>
      <c r="B43" s="223"/>
      <c r="C43" s="260" t="s">
        <v>163</v>
      </c>
      <c r="D43" s="227"/>
      <c r="E43" s="228">
        <v>9.5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133</v>
      </c>
      <c r="AH43" s="215">
        <v>2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22"/>
      <c r="B44" s="223"/>
      <c r="C44" s="260" t="s">
        <v>164</v>
      </c>
      <c r="D44" s="227"/>
      <c r="E44" s="228">
        <v>15.2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133</v>
      </c>
      <c r="AH44" s="215">
        <v>2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22"/>
      <c r="B45" s="223"/>
      <c r="C45" s="260" t="s">
        <v>165</v>
      </c>
      <c r="D45" s="227"/>
      <c r="E45" s="228">
        <v>26.6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133</v>
      </c>
      <c r="AH45" s="215">
        <v>2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22"/>
      <c r="B46" s="223"/>
      <c r="C46" s="260" t="s">
        <v>166</v>
      </c>
      <c r="D46" s="227"/>
      <c r="E46" s="228">
        <v>118.8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133</v>
      </c>
      <c r="AH46" s="215">
        <v>2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22"/>
      <c r="B47" s="223"/>
      <c r="C47" s="259" t="s">
        <v>167</v>
      </c>
      <c r="D47" s="227"/>
      <c r="E47" s="228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133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22"/>
      <c r="B48" s="223"/>
      <c r="C48" s="258" t="s">
        <v>168</v>
      </c>
      <c r="D48" s="225"/>
      <c r="E48" s="226">
        <v>166.77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133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22"/>
      <c r="B49" s="223"/>
      <c r="C49" s="258" t="s">
        <v>169</v>
      </c>
      <c r="D49" s="225"/>
      <c r="E49" s="226">
        <v>140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133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36">
        <v>9</v>
      </c>
      <c r="B50" s="237" t="s">
        <v>170</v>
      </c>
      <c r="C50" s="256" t="s">
        <v>171</v>
      </c>
      <c r="D50" s="238" t="s">
        <v>158</v>
      </c>
      <c r="E50" s="239">
        <v>24.83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 t="s">
        <v>159</v>
      </c>
      <c r="S50" s="241" t="s">
        <v>127</v>
      </c>
      <c r="T50" s="242" t="s">
        <v>127</v>
      </c>
      <c r="U50" s="224">
        <v>3.53</v>
      </c>
      <c r="V50" s="224">
        <f>ROUND(E50*U50,2)</f>
        <v>87.65</v>
      </c>
      <c r="W50" s="224"/>
      <c r="X50" s="224" t="s">
        <v>128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129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22"/>
      <c r="B51" s="223"/>
      <c r="C51" s="257" t="s">
        <v>172</v>
      </c>
      <c r="D51" s="243"/>
      <c r="E51" s="243"/>
      <c r="F51" s="243"/>
      <c r="G51" s="243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131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22"/>
      <c r="B52" s="223"/>
      <c r="C52" s="258" t="s">
        <v>173</v>
      </c>
      <c r="D52" s="225"/>
      <c r="E52" s="226">
        <v>0.2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133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22"/>
      <c r="B53" s="223"/>
      <c r="C53" s="258" t="s">
        <v>174</v>
      </c>
      <c r="D53" s="225"/>
      <c r="E53" s="226">
        <v>0.1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133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22"/>
      <c r="B54" s="223"/>
      <c r="C54" s="258" t="s">
        <v>175</v>
      </c>
      <c r="D54" s="225"/>
      <c r="E54" s="226">
        <v>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133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22"/>
      <c r="B55" s="223"/>
      <c r="C55" s="258" t="s">
        <v>176</v>
      </c>
      <c r="D55" s="225"/>
      <c r="E55" s="226">
        <v>3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133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22"/>
      <c r="B56" s="223"/>
      <c r="C56" s="258" t="s">
        <v>177</v>
      </c>
      <c r="D56" s="225"/>
      <c r="E56" s="226">
        <v>2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133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22"/>
      <c r="B57" s="223"/>
      <c r="C57" s="259" t="s">
        <v>161</v>
      </c>
      <c r="D57" s="227"/>
      <c r="E57" s="228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133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22"/>
      <c r="B58" s="223"/>
      <c r="C58" s="260" t="s">
        <v>162</v>
      </c>
      <c r="D58" s="227"/>
      <c r="E58" s="228">
        <v>15.2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133</v>
      </c>
      <c r="AH58" s="215">
        <v>2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22"/>
      <c r="B59" s="223"/>
      <c r="C59" s="260" t="s">
        <v>163</v>
      </c>
      <c r="D59" s="227"/>
      <c r="E59" s="228">
        <v>9.5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133</v>
      </c>
      <c r="AH59" s="215">
        <v>2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22"/>
      <c r="B60" s="223"/>
      <c r="C60" s="260" t="s">
        <v>164</v>
      </c>
      <c r="D60" s="227"/>
      <c r="E60" s="228">
        <v>15.2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5"/>
      <c r="Z60" s="215"/>
      <c r="AA60" s="215"/>
      <c r="AB60" s="215"/>
      <c r="AC60" s="215"/>
      <c r="AD60" s="215"/>
      <c r="AE60" s="215"/>
      <c r="AF60" s="215"/>
      <c r="AG60" s="215" t="s">
        <v>133</v>
      </c>
      <c r="AH60" s="215">
        <v>2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22"/>
      <c r="B61" s="223"/>
      <c r="C61" s="260" t="s">
        <v>165</v>
      </c>
      <c r="D61" s="227"/>
      <c r="E61" s="228">
        <v>26.6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133</v>
      </c>
      <c r="AH61" s="215">
        <v>2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22"/>
      <c r="B62" s="223"/>
      <c r="C62" s="260" t="s">
        <v>166</v>
      </c>
      <c r="D62" s="227"/>
      <c r="E62" s="228">
        <v>118.8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133</v>
      </c>
      <c r="AH62" s="215">
        <v>2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22"/>
      <c r="B63" s="223"/>
      <c r="C63" s="259" t="s">
        <v>167</v>
      </c>
      <c r="D63" s="227"/>
      <c r="E63" s="228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133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22"/>
      <c r="B64" s="223"/>
      <c r="C64" s="258" t="s">
        <v>178</v>
      </c>
      <c r="D64" s="225"/>
      <c r="E64" s="226">
        <v>18.53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133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36">
        <v>10</v>
      </c>
      <c r="B65" s="237" t="s">
        <v>179</v>
      </c>
      <c r="C65" s="256" t="s">
        <v>180</v>
      </c>
      <c r="D65" s="238" t="s">
        <v>158</v>
      </c>
      <c r="E65" s="239">
        <v>387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 t="s">
        <v>159</v>
      </c>
      <c r="S65" s="241" t="s">
        <v>127</v>
      </c>
      <c r="T65" s="242" t="s">
        <v>127</v>
      </c>
      <c r="U65" s="224">
        <v>7.3999999999999996E-2</v>
      </c>
      <c r="V65" s="224">
        <f>ROUND(E65*U65,2)</f>
        <v>28.64</v>
      </c>
      <c r="W65" s="224"/>
      <c r="X65" s="224" t="s">
        <v>128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129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22"/>
      <c r="B66" s="223"/>
      <c r="C66" s="257" t="s">
        <v>181</v>
      </c>
      <c r="D66" s="243"/>
      <c r="E66" s="243"/>
      <c r="F66" s="243"/>
      <c r="G66" s="243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131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22"/>
      <c r="B67" s="223"/>
      <c r="C67" s="258" t="s">
        <v>182</v>
      </c>
      <c r="D67" s="225"/>
      <c r="E67" s="226">
        <v>387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133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36">
        <v>11</v>
      </c>
      <c r="B68" s="237" t="s">
        <v>183</v>
      </c>
      <c r="C68" s="256" t="s">
        <v>184</v>
      </c>
      <c r="D68" s="238" t="s">
        <v>158</v>
      </c>
      <c r="E68" s="239">
        <v>141.1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1" t="s">
        <v>159</v>
      </c>
      <c r="S68" s="241" t="s">
        <v>127</v>
      </c>
      <c r="T68" s="242" t="s">
        <v>127</v>
      </c>
      <c r="U68" s="224">
        <v>1.0999999999999999E-2</v>
      </c>
      <c r="V68" s="224">
        <f>ROUND(E68*U68,2)</f>
        <v>1.55</v>
      </c>
      <c r="W68" s="224"/>
      <c r="X68" s="224" t="s">
        <v>128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129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22"/>
      <c r="B69" s="223"/>
      <c r="C69" s="257" t="s">
        <v>181</v>
      </c>
      <c r="D69" s="243"/>
      <c r="E69" s="243"/>
      <c r="F69" s="243"/>
      <c r="G69" s="243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131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22"/>
      <c r="B70" s="223"/>
      <c r="C70" s="258" t="s">
        <v>185</v>
      </c>
      <c r="D70" s="225"/>
      <c r="E70" s="226">
        <v>331.6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133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22"/>
      <c r="B71" s="223"/>
      <c r="C71" s="258" t="s">
        <v>186</v>
      </c>
      <c r="D71" s="225"/>
      <c r="E71" s="226">
        <v>-190.5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133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0.399999999999999" outlineLevel="1" x14ac:dyDescent="0.25">
      <c r="A72" s="236">
        <v>12</v>
      </c>
      <c r="B72" s="237" t="s">
        <v>187</v>
      </c>
      <c r="C72" s="256" t="s">
        <v>188</v>
      </c>
      <c r="D72" s="238" t="s">
        <v>158</v>
      </c>
      <c r="E72" s="239">
        <v>193.5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 t="s">
        <v>159</v>
      </c>
      <c r="S72" s="241" t="s">
        <v>127</v>
      </c>
      <c r="T72" s="242" t="s">
        <v>127</v>
      </c>
      <c r="U72" s="224">
        <v>0.65200000000000002</v>
      </c>
      <c r="V72" s="224">
        <f>ROUND(E72*U72,2)</f>
        <v>126.16</v>
      </c>
      <c r="W72" s="224"/>
      <c r="X72" s="224" t="s">
        <v>128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129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22"/>
      <c r="B73" s="223"/>
      <c r="C73" s="258" t="s">
        <v>189</v>
      </c>
      <c r="D73" s="225"/>
      <c r="E73" s="226">
        <v>193.5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133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40.799999999999997" outlineLevel="1" x14ac:dyDescent="0.25">
      <c r="A74" s="236">
        <v>13</v>
      </c>
      <c r="B74" s="237" t="s">
        <v>190</v>
      </c>
      <c r="C74" s="256" t="s">
        <v>191</v>
      </c>
      <c r="D74" s="238" t="s">
        <v>158</v>
      </c>
      <c r="E74" s="239">
        <v>85.5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 t="s">
        <v>159</v>
      </c>
      <c r="S74" s="241" t="s">
        <v>127</v>
      </c>
      <c r="T74" s="242" t="s">
        <v>127</v>
      </c>
      <c r="U74" s="224">
        <v>5.3999999999999999E-2</v>
      </c>
      <c r="V74" s="224">
        <f>ROUND(E74*U74,2)</f>
        <v>4.62</v>
      </c>
      <c r="W74" s="224"/>
      <c r="X74" s="224" t="s">
        <v>128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129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22"/>
      <c r="B75" s="223"/>
      <c r="C75" s="257" t="s">
        <v>192</v>
      </c>
      <c r="D75" s="243"/>
      <c r="E75" s="243"/>
      <c r="F75" s="243"/>
      <c r="G75" s="243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131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22"/>
      <c r="B76" s="223"/>
      <c r="C76" s="258" t="s">
        <v>193</v>
      </c>
      <c r="D76" s="225"/>
      <c r="E76" s="226">
        <v>85.5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133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0.399999999999999" outlineLevel="1" x14ac:dyDescent="0.25">
      <c r="A77" s="245">
        <v>14</v>
      </c>
      <c r="B77" s="246" t="s">
        <v>194</v>
      </c>
      <c r="C77" s="261" t="s">
        <v>195</v>
      </c>
      <c r="D77" s="247" t="s">
        <v>158</v>
      </c>
      <c r="E77" s="248">
        <v>141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21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 t="s">
        <v>159</v>
      </c>
      <c r="S77" s="250" t="s">
        <v>127</v>
      </c>
      <c r="T77" s="251" t="s">
        <v>127</v>
      </c>
      <c r="U77" s="224">
        <v>8.9999999999999993E-3</v>
      </c>
      <c r="V77" s="224">
        <f>ROUND(E77*U77,2)</f>
        <v>1.27</v>
      </c>
      <c r="W77" s="224"/>
      <c r="X77" s="224" t="s">
        <v>128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129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36">
        <v>15</v>
      </c>
      <c r="B78" s="237" t="s">
        <v>196</v>
      </c>
      <c r="C78" s="256" t="s">
        <v>197</v>
      </c>
      <c r="D78" s="238" t="s">
        <v>158</v>
      </c>
      <c r="E78" s="239">
        <v>108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 t="s">
        <v>159</v>
      </c>
      <c r="S78" s="241" t="s">
        <v>127</v>
      </c>
      <c r="T78" s="242" t="s">
        <v>127</v>
      </c>
      <c r="U78" s="224">
        <v>0.20200000000000001</v>
      </c>
      <c r="V78" s="224">
        <f>ROUND(E78*U78,2)</f>
        <v>21.82</v>
      </c>
      <c r="W78" s="224"/>
      <c r="X78" s="224" t="s">
        <v>128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129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22"/>
      <c r="B79" s="223"/>
      <c r="C79" s="257" t="s">
        <v>198</v>
      </c>
      <c r="D79" s="243"/>
      <c r="E79" s="243"/>
      <c r="F79" s="243"/>
      <c r="G79" s="243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131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5">
      <c r="A80" s="222"/>
      <c r="B80" s="223"/>
      <c r="C80" s="262" t="s">
        <v>199</v>
      </c>
      <c r="D80" s="252"/>
      <c r="E80" s="252"/>
      <c r="F80" s="252"/>
      <c r="G80" s="252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200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22"/>
      <c r="B81" s="223"/>
      <c r="C81" s="258" t="s">
        <v>201</v>
      </c>
      <c r="D81" s="225"/>
      <c r="E81" s="226">
        <v>108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133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36">
        <v>16</v>
      </c>
      <c r="B82" s="237" t="s">
        <v>202</v>
      </c>
      <c r="C82" s="256" t="s">
        <v>203</v>
      </c>
      <c r="D82" s="238" t="s">
        <v>125</v>
      </c>
      <c r="E82" s="239">
        <v>568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1" t="s">
        <v>159</v>
      </c>
      <c r="S82" s="241" t="s">
        <v>127</v>
      </c>
      <c r="T82" s="242" t="s">
        <v>127</v>
      </c>
      <c r="U82" s="224">
        <v>1.7999999999999999E-2</v>
      </c>
      <c r="V82" s="224">
        <f>ROUND(E82*U82,2)</f>
        <v>10.220000000000001</v>
      </c>
      <c r="W82" s="224"/>
      <c r="X82" s="224" t="s">
        <v>128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129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22"/>
      <c r="B83" s="223"/>
      <c r="C83" s="257" t="s">
        <v>204</v>
      </c>
      <c r="D83" s="243"/>
      <c r="E83" s="243"/>
      <c r="F83" s="243"/>
      <c r="G83" s="243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131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22"/>
      <c r="B84" s="223"/>
      <c r="C84" s="258" t="s">
        <v>205</v>
      </c>
      <c r="D84" s="225"/>
      <c r="E84" s="226">
        <v>190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133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5">
      <c r="A85" s="222"/>
      <c r="B85" s="223"/>
      <c r="C85" s="258" t="s">
        <v>206</v>
      </c>
      <c r="D85" s="225"/>
      <c r="E85" s="226">
        <v>50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133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5">
      <c r="A86" s="222"/>
      <c r="B86" s="223"/>
      <c r="C86" s="258" t="s">
        <v>207</v>
      </c>
      <c r="D86" s="225"/>
      <c r="E86" s="226">
        <v>40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133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22"/>
      <c r="B87" s="223"/>
      <c r="C87" s="258" t="s">
        <v>208</v>
      </c>
      <c r="D87" s="225"/>
      <c r="E87" s="226">
        <v>15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133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5">
      <c r="A88" s="222"/>
      <c r="B88" s="223"/>
      <c r="C88" s="258" t="s">
        <v>209</v>
      </c>
      <c r="D88" s="225"/>
      <c r="E88" s="226">
        <v>8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133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22"/>
      <c r="B89" s="223"/>
      <c r="C89" s="258" t="s">
        <v>210</v>
      </c>
      <c r="D89" s="225"/>
      <c r="E89" s="226">
        <v>15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133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22"/>
      <c r="B90" s="223"/>
      <c r="C90" s="258" t="s">
        <v>211</v>
      </c>
      <c r="D90" s="225"/>
      <c r="E90" s="226">
        <v>90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133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22"/>
      <c r="B91" s="223"/>
      <c r="C91" s="258" t="s">
        <v>212</v>
      </c>
      <c r="D91" s="225"/>
      <c r="E91" s="226">
        <v>40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133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22"/>
      <c r="B92" s="223"/>
      <c r="C92" s="258" t="s">
        <v>213</v>
      </c>
      <c r="D92" s="225"/>
      <c r="E92" s="226">
        <v>120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133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36">
        <v>17</v>
      </c>
      <c r="B93" s="237" t="s">
        <v>214</v>
      </c>
      <c r="C93" s="256" t="s">
        <v>215</v>
      </c>
      <c r="D93" s="238" t="s">
        <v>125</v>
      </c>
      <c r="E93" s="239">
        <v>95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 t="s">
        <v>159</v>
      </c>
      <c r="S93" s="241" t="s">
        <v>127</v>
      </c>
      <c r="T93" s="242" t="s">
        <v>127</v>
      </c>
      <c r="U93" s="224">
        <v>1.7999999999999999E-2</v>
      </c>
      <c r="V93" s="224">
        <f>ROUND(E93*U93,2)</f>
        <v>1.71</v>
      </c>
      <c r="W93" s="224"/>
      <c r="X93" s="224" t="s">
        <v>128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129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5">
      <c r="A94" s="222"/>
      <c r="B94" s="223"/>
      <c r="C94" s="257" t="s">
        <v>216</v>
      </c>
      <c r="D94" s="243"/>
      <c r="E94" s="243"/>
      <c r="F94" s="243"/>
      <c r="G94" s="243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131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22"/>
      <c r="B95" s="223"/>
      <c r="C95" s="258" t="s">
        <v>217</v>
      </c>
      <c r="D95" s="225"/>
      <c r="E95" s="226">
        <v>95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133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45">
        <v>18</v>
      </c>
      <c r="B96" s="246" t="s">
        <v>218</v>
      </c>
      <c r="C96" s="261" t="s">
        <v>219</v>
      </c>
      <c r="D96" s="247" t="s">
        <v>158</v>
      </c>
      <c r="E96" s="248">
        <v>141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21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 t="s">
        <v>159</v>
      </c>
      <c r="S96" s="250" t="s">
        <v>127</v>
      </c>
      <c r="T96" s="251" t="s">
        <v>127</v>
      </c>
      <c r="U96" s="224">
        <v>0</v>
      </c>
      <c r="V96" s="224">
        <f>ROUND(E96*U96,2)</f>
        <v>0</v>
      </c>
      <c r="W96" s="224"/>
      <c r="X96" s="224" t="s">
        <v>128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129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5">
      <c r="A97" s="230" t="s">
        <v>121</v>
      </c>
      <c r="B97" s="231" t="s">
        <v>70</v>
      </c>
      <c r="C97" s="255" t="s">
        <v>71</v>
      </c>
      <c r="D97" s="232"/>
      <c r="E97" s="233"/>
      <c r="F97" s="234"/>
      <c r="G97" s="234">
        <f>SUMIF(AG98:AG140,"&lt;&gt;NOR",G98:G140)</f>
        <v>0</v>
      </c>
      <c r="H97" s="234"/>
      <c r="I97" s="234">
        <f>SUM(I98:I140)</f>
        <v>0</v>
      </c>
      <c r="J97" s="234"/>
      <c r="K97" s="234">
        <f>SUM(K98:K140)</f>
        <v>0</v>
      </c>
      <c r="L97" s="234"/>
      <c r="M97" s="234">
        <f>SUM(M98:M140)</f>
        <v>0</v>
      </c>
      <c r="N97" s="234"/>
      <c r="O97" s="234">
        <f>SUM(O98:O140)</f>
        <v>89.079999999999984</v>
      </c>
      <c r="P97" s="234"/>
      <c r="Q97" s="234">
        <f>SUM(Q98:Q140)</f>
        <v>0</v>
      </c>
      <c r="R97" s="234"/>
      <c r="S97" s="234"/>
      <c r="T97" s="235"/>
      <c r="U97" s="229"/>
      <c r="V97" s="229">
        <f>SUM(V98:V140)</f>
        <v>325.96000000000004</v>
      </c>
      <c r="W97" s="229"/>
      <c r="X97" s="229"/>
      <c r="AG97" t="s">
        <v>122</v>
      </c>
    </row>
    <row r="98" spans="1:60" outlineLevel="1" x14ac:dyDescent="0.25">
      <c r="A98" s="236">
        <v>19</v>
      </c>
      <c r="B98" s="237" t="s">
        <v>220</v>
      </c>
      <c r="C98" s="256" t="s">
        <v>221</v>
      </c>
      <c r="D98" s="238" t="s">
        <v>158</v>
      </c>
      <c r="E98" s="239">
        <v>6.3E-2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2.1</v>
      </c>
      <c r="O98" s="241">
        <f>ROUND(E98*N98,2)</f>
        <v>0.13</v>
      </c>
      <c r="P98" s="241">
        <v>0</v>
      </c>
      <c r="Q98" s="241">
        <f>ROUND(E98*P98,2)</f>
        <v>0</v>
      </c>
      <c r="R98" s="241" t="s">
        <v>222</v>
      </c>
      <c r="S98" s="241" t="s">
        <v>127</v>
      </c>
      <c r="T98" s="242" t="s">
        <v>127</v>
      </c>
      <c r="U98" s="224">
        <v>0.96499999999999997</v>
      </c>
      <c r="V98" s="224">
        <f>ROUND(E98*U98,2)</f>
        <v>0.06</v>
      </c>
      <c r="W98" s="224"/>
      <c r="X98" s="224" t="s">
        <v>128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129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22"/>
      <c r="B99" s="223"/>
      <c r="C99" s="258" t="s">
        <v>223</v>
      </c>
      <c r="D99" s="225"/>
      <c r="E99" s="226">
        <v>6.3E-2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133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36">
        <v>20</v>
      </c>
      <c r="B100" s="237" t="s">
        <v>224</v>
      </c>
      <c r="C100" s="256" t="s">
        <v>225</v>
      </c>
      <c r="D100" s="238" t="s">
        <v>158</v>
      </c>
      <c r="E100" s="239">
        <v>0.18629999999999999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2.5249999999999999</v>
      </c>
      <c r="O100" s="241">
        <f>ROUND(E100*N100,2)</f>
        <v>0.47</v>
      </c>
      <c r="P100" s="241">
        <v>0</v>
      </c>
      <c r="Q100" s="241">
        <f>ROUND(E100*P100,2)</f>
        <v>0</v>
      </c>
      <c r="R100" s="241" t="s">
        <v>226</v>
      </c>
      <c r="S100" s="241" t="s">
        <v>127</v>
      </c>
      <c r="T100" s="242" t="s">
        <v>127</v>
      </c>
      <c r="U100" s="224">
        <v>0.47699999999999998</v>
      </c>
      <c r="V100" s="224">
        <f>ROUND(E100*U100,2)</f>
        <v>0.09</v>
      </c>
      <c r="W100" s="224"/>
      <c r="X100" s="224" t="s">
        <v>128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129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5">
      <c r="A101" s="222"/>
      <c r="B101" s="223"/>
      <c r="C101" s="258" t="s">
        <v>227</v>
      </c>
      <c r="D101" s="225"/>
      <c r="E101" s="226">
        <v>0.18629999999999999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133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36">
        <v>21</v>
      </c>
      <c r="B102" s="237" t="s">
        <v>228</v>
      </c>
      <c r="C102" s="256" t="s">
        <v>229</v>
      </c>
      <c r="D102" s="238" t="s">
        <v>158</v>
      </c>
      <c r="E102" s="239">
        <v>0.39150000000000001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41">
        <v>2.5249999999999999</v>
      </c>
      <c r="O102" s="241">
        <f>ROUND(E102*N102,2)</f>
        <v>0.99</v>
      </c>
      <c r="P102" s="241">
        <v>0</v>
      </c>
      <c r="Q102" s="241">
        <f>ROUND(E102*P102,2)</f>
        <v>0</v>
      </c>
      <c r="R102" s="241" t="s">
        <v>226</v>
      </c>
      <c r="S102" s="241" t="s">
        <v>127</v>
      </c>
      <c r="T102" s="242" t="s">
        <v>127</v>
      </c>
      <c r="U102" s="224">
        <v>0.48</v>
      </c>
      <c r="V102" s="224">
        <f>ROUND(E102*U102,2)</f>
        <v>0.19</v>
      </c>
      <c r="W102" s="224"/>
      <c r="X102" s="224" t="s">
        <v>128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129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22"/>
      <c r="B103" s="223"/>
      <c r="C103" s="257" t="s">
        <v>230</v>
      </c>
      <c r="D103" s="243"/>
      <c r="E103" s="243"/>
      <c r="F103" s="243"/>
      <c r="G103" s="243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131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5">
      <c r="A104" s="222"/>
      <c r="B104" s="223"/>
      <c r="C104" s="258" t="s">
        <v>231</v>
      </c>
      <c r="D104" s="225"/>
      <c r="E104" s="226">
        <v>0.39150000000000001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133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36">
        <v>22</v>
      </c>
      <c r="B105" s="237" t="s">
        <v>232</v>
      </c>
      <c r="C105" s="256" t="s">
        <v>233</v>
      </c>
      <c r="D105" s="238" t="s">
        <v>125</v>
      </c>
      <c r="E105" s="239">
        <v>2.835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3.9199999999999999E-2</v>
      </c>
      <c r="O105" s="241">
        <f>ROUND(E105*N105,2)</f>
        <v>0.11</v>
      </c>
      <c r="P105" s="241">
        <v>0</v>
      </c>
      <c r="Q105" s="241">
        <f>ROUND(E105*P105,2)</f>
        <v>0</v>
      </c>
      <c r="R105" s="241" t="s">
        <v>226</v>
      </c>
      <c r="S105" s="241" t="s">
        <v>127</v>
      </c>
      <c r="T105" s="242" t="s">
        <v>127</v>
      </c>
      <c r="U105" s="224">
        <v>1.05</v>
      </c>
      <c r="V105" s="224">
        <f>ROUND(E105*U105,2)</f>
        <v>2.98</v>
      </c>
      <c r="W105" s="224"/>
      <c r="X105" s="224" t="s">
        <v>128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129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1" outlineLevel="1" x14ac:dyDescent="0.25">
      <c r="A106" s="222"/>
      <c r="B106" s="223"/>
      <c r="C106" s="257" t="s">
        <v>234</v>
      </c>
      <c r="D106" s="243"/>
      <c r="E106" s="243"/>
      <c r="F106" s="243"/>
      <c r="G106" s="243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131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44" t="str">
        <f>C106</f>
        <v>bednění svislé nebo šikmé (odkloněné), půdorysně přímé nebo zalomené, stěn základových patek ve volných nebo zapažených jámách, rýhách, šachtách, včetně případných vzpěr,</v>
      </c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22"/>
      <c r="B107" s="223"/>
      <c r="C107" s="258" t="s">
        <v>235</v>
      </c>
      <c r="D107" s="225"/>
      <c r="E107" s="226">
        <v>2.835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133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5">
      <c r="A108" s="236">
        <v>23</v>
      </c>
      <c r="B108" s="237" t="s">
        <v>236</v>
      </c>
      <c r="C108" s="256" t="s">
        <v>237</v>
      </c>
      <c r="D108" s="238" t="s">
        <v>125</v>
      </c>
      <c r="E108" s="239">
        <v>2.835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41">
        <v>0</v>
      </c>
      <c r="O108" s="241">
        <f>ROUND(E108*N108,2)</f>
        <v>0</v>
      </c>
      <c r="P108" s="241">
        <v>0</v>
      </c>
      <c r="Q108" s="241">
        <f>ROUND(E108*P108,2)</f>
        <v>0</v>
      </c>
      <c r="R108" s="241" t="s">
        <v>226</v>
      </c>
      <c r="S108" s="241" t="s">
        <v>127</v>
      </c>
      <c r="T108" s="242" t="s">
        <v>127</v>
      </c>
      <c r="U108" s="224">
        <v>0.32</v>
      </c>
      <c r="V108" s="224">
        <f>ROUND(E108*U108,2)</f>
        <v>0.91</v>
      </c>
      <c r="W108" s="224"/>
      <c r="X108" s="224" t="s">
        <v>128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129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1" outlineLevel="1" x14ac:dyDescent="0.25">
      <c r="A109" s="222"/>
      <c r="B109" s="223"/>
      <c r="C109" s="257" t="s">
        <v>234</v>
      </c>
      <c r="D109" s="243"/>
      <c r="E109" s="243"/>
      <c r="F109" s="243"/>
      <c r="G109" s="243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131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44" t="str">
        <f>C109</f>
        <v>bednění svislé nebo šikmé (odkloněné), půdorysně přímé nebo zalomené, stěn základových patek ve volných nebo zapažených jámách, rýhách, šachtách, včetně případných vzpěr,</v>
      </c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22"/>
      <c r="B110" s="223"/>
      <c r="C110" s="262" t="s">
        <v>238</v>
      </c>
      <c r="D110" s="252"/>
      <c r="E110" s="252"/>
      <c r="F110" s="252"/>
      <c r="G110" s="252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200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0.399999999999999" outlineLevel="1" x14ac:dyDescent="0.25">
      <c r="A111" s="236">
        <v>24</v>
      </c>
      <c r="B111" s="237" t="s">
        <v>239</v>
      </c>
      <c r="C111" s="256" t="s">
        <v>240</v>
      </c>
      <c r="D111" s="238" t="s">
        <v>241</v>
      </c>
      <c r="E111" s="239">
        <v>1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1.353E-2</v>
      </c>
      <c r="O111" s="241">
        <f>ROUND(E111*N111,2)</f>
        <v>0.01</v>
      </c>
      <c r="P111" s="241">
        <v>0</v>
      </c>
      <c r="Q111" s="241">
        <f>ROUND(E111*P111,2)</f>
        <v>0</v>
      </c>
      <c r="R111" s="241" t="s">
        <v>242</v>
      </c>
      <c r="S111" s="241" t="s">
        <v>127</v>
      </c>
      <c r="T111" s="242" t="s">
        <v>127</v>
      </c>
      <c r="U111" s="224">
        <v>1.0640000000000001</v>
      </c>
      <c r="V111" s="224">
        <f>ROUND(E111*U111,2)</f>
        <v>1.06</v>
      </c>
      <c r="W111" s="224"/>
      <c r="X111" s="224" t="s">
        <v>128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129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22"/>
      <c r="B112" s="223"/>
      <c r="C112" s="257" t="s">
        <v>243</v>
      </c>
      <c r="D112" s="243"/>
      <c r="E112" s="243"/>
      <c r="F112" s="243"/>
      <c r="G112" s="243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131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5">
      <c r="A113" s="236">
        <v>25</v>
      </c>
      <c r="B113" s="237" t="s">
        <v>244</v>
      </c>
      <c r="C113" s="256" t="s">
        <v>245</v>
      </c>
      <c r="D113" s="238" t="s">
        <v>246</v>
      </c>
      <c r="E113" s="239">
        <v>1.8249999999999999E-2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1.0569299999999999</v>
      </c>
      <c r="O113" s="241">
        <f>ROUND(E113*N113,2)</f>
        <v>0.02</v>
      </c>
      <c r="P113" s="241">
        <v>0</v>
      </c>
      <c r="Q113" s="241">
        <f>ROUND(E113*P113,2)</f>
        <v>0</v>
      </c>
      <c r="R113" s="241" t="s">
        <v>226</v>
      </c>
      <c r="S113" s="241" t="s">
        <v>127</v>
      </c>
      <c r="T113" s="242" t="s">
        <v>127</v>
      </c>
      <c r="U113" s="224">
        <v>15.231</v>
      </c>
      <c r="V113" s="224">
        <f>ROUND(E113*U113,2)</f>
        <v>0.28000000000000003</v>
      </c>
      <c r="W113" s="224"/>
      <c r="X113" s="224" t="s">
        <v>128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129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22"/>
      <c r="B114" s="223"/>
      <c r="C114" s="257" t="s">
        <v>247</v>
      </c>
      <c r="D114" s="243"/>
      <c r="E114" s="243"/>
      <c r="F114" s="243"/>
      <c r="G114" s="243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131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22"/>
      <c r="B115" s="223"/>
      <c r="C115" s="258" t="s">
        <v>248</v>
      </c>
      <c r="D115" s="225"/>
      <c r="E115" s="226">
        <v>1.8249999999999999E-2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133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5">
      <c r="A116" s="236">
        <v>26</v>
      </c>
      <c r="B116" s="237" t="s">
        <v>249</v>
      </c>
      <c r="C116" s="256" t="s">
        <v>250</v>
      </c>
      <c r="D116" s="238" t="s">
        <v>125</v>
      </c>
      <c r="E116" s="239">
        <v>198.78919999999999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21</v>
      </c>
      <c r="M116" s="241">
        <f>G116*(1+L116/100)</f>
        <v>0</v>
      </c>
      <c r="N116" s="241">
        <v>3.9309999999999998E-2</v>
      </c>
      <c r="O116" s="241">
        <f>ROUND(E116*N116,2)</f>
        <v>7.81</v>
      </c>
      <c r="P116" s="241">
        <v>0</v>
      </c>
      <c r="Q116" s="241">
        <f>ROUND(E116*P116,2)</f>
        <v>0</v>
      </c>
      <c r="R116" s="241" t="s">
        <v>226</v>
      </c>
      <c r="S116" s="241" t="s">
        <v>127</v>
      </c>
      <c r="T116" s="242" t="s">
        <v>127</v>
      </c>
      <c r="U116" s="224">
        <v>0.65</v>
      </c>
      <c r="V116" s="224">
        <f>ROUND(E116*U116,2)</f>
        <v>129.21</v>
      </c>
      <c r="W116" s="224"/>
      <c r="X116" s="224" t="s">
        <v>128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129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1" outlineLevel="1" x14ac:dyDescent="0.25">
      <c r="A117" s="222"/>
      <c r="B117" s="223"/>
      <c r="C117" s="257" t="s">
        <v>251</v>
      </c>
      <c r="D117" s="243"/>
      <c r="E117" s="243"/>
      <c r="F117" s="243"/>
      <c r="G117" s="243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131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44" t="str">
        <f>C117</f>
        <v>bednění svislé nebo šikmé (odkloněné), půdorysně přímé nebo zalomené základových zdí ve volných nebo zapažených jámách, rýhách, šachtách, včetně případných vzpěr,</v>
      </c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22"/>
      <c r="B118" s="223"/>
      <c r="C118" s="258" t="s">
        <v>252</v>
      </c>
      <c r="D118" s="225"/>
      <c r="E118" s="226">
        <v>17.6312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133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22"/>
      <c r="B119" s="223"/>
      <c r="C119" s="258" t="s">
        <v>253</v>
      </c>
      <c r="D119" s="225"/>
      <c r="E119" s="226">
        <v>42.198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133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22"/>
      <c r="B120" s="223"/>
      <c r="C120" s="258" t="s">
        <v>254</v>
      </c>
      <c r="D120" s="225"/>
      <c r="E120" s="226">
        <v>114.114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133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22"/>
      <c r="B121" s="223"/>
      <c r="C121" s="258" t="s">
        <v>255</v>
      </c>
      <c r="D121" s="225"/>
      <c r="E121" s="226">
        <v>11.916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133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22"/>
      <c r="B122" s="223"/>
      <c r="C122" s="258" t="s">
        <v>256</v>
      </c>
      <c r="D122" s="225"/>
      <c r="E122" s="226">
        <v>12.93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133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5">
      <c r="A123" s="236">
        <v>27</v>
      </c>
      <c r="B123" s="237" t="s">
        <v>257</v>
      </c>
      <c r="C123" s="256" t="s">
        <v>258</v>
      </c>
      <c r="D123" s="238" t="s">
        <v>125</v>
      </c>
      <c r="E123" s="239">
        <v>198.78919999999999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1" t="s">
        <v>226</v>
      </c>
      <c r="S123" s="241" t="s">
        <v>127</v>
      </c>
      <c r="T123" s="242" t="s">
        <v>127</v>
      </c>
      <c r="U123" s="224">
        <v>0.35</v>
      </c>
      <c r="V123" s="224">
        <f>ROUND(E123*U123,2)</f>
        <v>69.58</v>
      </c>
      <c r="W123" s="224"/>
      <c r="X123" s="224" t="s">
        <v>128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129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ht="21" outlineLevel="1" x14ac:dyDescent="0.25">
      <c r="A124" s="222"/>
      <c r="B124" s="223"/>
      <c r="C124" s="257" t="s">
        <v>251</v>
      </c>
      <c r="D124" s="243"/>
      <c r="E124" s="243"/>
      <c r="F124" s="243"/>
      <c r="G124" s="243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131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44" t="str">
        <f>C124</f>
        <v>bednění svislé nebo šikmé (odkloněné), půdorysně přímé nebo zalomené základových zdí ve volných nebo zapažených jámách, rýhách, šachtách, včetně případných vzpěr,</v>
      </c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5">
      <c r="A125" s="222"/>
      <c r="B125" s="223"/>
      <c r="C125" s="262" t="s">
        <v>259</v>
      </c>
      <c r="D125" s="252"/>
      <c r="E125" s="252"/>
      <c r="F125" s="252"/>
      <c r="G125" s="252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200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36">
        <v>28</v>
      </c>
      <c r="B126" s="237" t="s">
        <v>260</v>
      </c>
      <c r="C126" s="256" t="s">
        <v>261</v>
      </c>
      <c r="D126" s="238" t="s">
        <v>246</v>
      </c>
      <c r="E126" s="239">
        <v>3.4608099999999999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1.0210999999999999</v>
      </c>
      <c r="O126" s="241">
        <f>ROUND(E126*N126,2)</f>
        <v>3.53</v>
      </c>
      <c r="P126" s="241">
        <v>0</v>
      </c>
      <c r="Q126" s="241">
        <f>ROUND(E126*P126,2)</f>
        <v>0</v>
      </c>
      <c r="R126" s="241" t="s">
        <v>226</v>
      </c>
      <c r="S126" s="241" t="s">
        <v>127</v>
      </c>
      <c r="T126" s="242" t="s">
        <v>127</v>
      </c>
      <c r="U126" s="224">
        <v>29.292000000000002</v>
      </c>
      <c r="V126" s="224">
        <f>ROUND(E126*U126,2)</f>
        <v>101.37</v>
      </c>
      <c r="W126" s="224"/>
      <c r="X126" s="224" t="s">
        <v>128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129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22"/>
      <c r="B127" s="223"/>
      <c r="C127" s="257" t="s">
        <v>247</v>
      </c>
      <c r="D127" s="243"/>
      <c r="E127" s="243"/>
      <c r="F127" s="243"/>
      <c r="G127" s="243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131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22"/>
      <c r="B128" s="223"/>
      <c r="C128" s="258" t="s">
        <v>262</v>
      </c>
      <c r="D128" s="225"/>
      <c r="E128" s="226">
        <v>3.4608099999999999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133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5">
      <c r="A129" s="236">
        <v>29</v>
      </c>
      <c r="B129" s="237" t="s">
        <v>263</v>
      </c>
      <c r="C129" s="256" t="s">
        <v>264</v>
      </c>
      <c r="D129" s="238" t="s">
        <v>125</v>
      </c>
      <c r="E129" s="239">
        <v>50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21</v>
      </c>
      <c r="M129" s="241">
        <f>G129*(1+L129/100)</f>
        <v>0</v>
      </c>
      <c r="N129" s="241">
        <v>3.0000000000000001E-5</v>
      </c>
      <c r="O129" s="241">
        <f>ROUND(E129*N129,2)</f>
        <v>0</v>
      </c>
      <c r="P129" s="241">
        <v>0</v>
      </c>
      <c r="Q129" s="241">
        <f>ROUND(E129*P129,2)</f>
        <v>0</v>
      </c>
      <c r="R129" s="241" t="s">
        <v>222</v>
      </c>
      <c r="S129" s="241" t="s">
        <v>127</v>
      </c>
      <c r="T129" s="242" t="s">
        <v>127</v>
      </c>
      <c r="U129" s="224">
        <v>4.3999999999999997E-2</v>
      </c>
      <c r="V129" s="224">
        <f>ROUND(E129*U129,2)</f>
        <v>2.2000000000000002</v>
      </c>
      <c r="W129" s="224"/>
      <c r="X129" s="224" t="s">
        <v>128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129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22"/>
      <c r="B130" s="223"/>
      <c r="C130" s="258" t="s">
        <v>265</v>
      </c>
      <c r="D130" s="225"/>
      <c r="E130" s="226">
        <v>20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133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5">
      <c r="A131" s="222"/>
      <c r="B131" s="223"/>
      <c r="C131" s="258" t="s">
        <v>266</v>
      </c>
      <c r="D131" s="225"/>
      <c r="E131" s="226">
        <v>30</v>
      </c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133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36">
        <v>30</v>
      </c>
      <c r="B132" s="237" t="s">
        <v>267</v>
      </c>
      <c r="C132" s="256" t="s">
        <v>268</v>
      </c>
      <c r="D132" s="238" t="s">
        <v>158</v>
      </c>
      <c r="E132" s="239">
        <v>30.093969999999999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41">
        <v>2.5249999999999999</v>
      </c>
      <c r="O132" s="241">
        <f>ROUND(E132*N132,2)</f>
        <v>75.989999999999995</v>
      </c>
      <c r="P132" s="241">
        <v>0</v>
      </c>
      <c r="Q132" s="241">
        <f>ROUND(E132*P132,2)</f>
        <v>0</v>
      </c>
      <c r="R132" s="241"/>
      <c r="S132" s="241" t="s">
        <v>269</v>
      </c>
      <c r="T132" s="242" t="s">
        <v>270</v>
      </c>
      <c r="U132" s="224">
        <v>0.59899999999999998</v>
      </c>
      <c r="V132" s="224">
        <f>ROUND(E132*U132,2)</f>
        <v>18.03</v>
      </c>
      <c r="W132" s="224"/>
      <c r="X132" s="224" t="s">
        <v>128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129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22"/>
      <c r="B133" s="223"/>
      <c r="C133" s="258" t="s">
        <v>271</v>
      </c>
      <c r="D133" s="225"/>
      <c r="E133" s="226">
        <v>3.32592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133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22"/>
      <c r="B134" s="223"/>
      <c r="C134" s="258" t="s">
        <v>272</v>
      </c>
      <c r="D134" s="225"/>
      <c r="E134" s="226">
        <v>9.3018000000000001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133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5">
      <c r="A135" s="222"/>
      <c r="B135" s="223"/>
      <c r="C135" s="258" t="s">
        <v>273</v>
      </c>
      <c r="D135" s="225"/>
      <c r="E135" s="226">
        <v>14.98165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133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5">
      <c r="A136" s="222"/>
      <c r="B136" s="223"/>
      <c r="C136" s="258" t="s">
        <v>274</v>
      </c>
      <c r="D136" s="225"/>
      <c r="E136" s="226">
        <v>1.1916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133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22"/>
      <c r="B137" s="223"/>
      <c r="C137" s="258" t="s">
        <v>275</v>
      </c>
      <c r="D137" s="225"/>
      <c r="E137" s="226">
        <v>1.2929999999999999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133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0.399999999999999" outlineLevel="1" x14ac:dyDescent="0.25">
      <c r="A138" s="236">
        <v>31</v>
      </c>
      <c r="B138" s="237" t="s">
        <v>276</v>
      </c>
      <c r="C138" s="256" t="s">
        <v>277</v>
      </c>
      <c r="D138" s="238" t="s">
        <v>125</v>
      </c>
      <c r="E138" s="239">
        <v>55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41">
        <v>2.9999999999999997E-4</v>
      </c>
      <c r="O138" s="241">
        <f>ROUND(E138*N138,2)</f>
        <v>0.02</v>
      </c>
      <c r="P138" s="241">
        <v>0</v>
      </c>
      <c r="Q138" s="241">
        <f>ROUND(E138*P138,2)</f>
        <v>0</v>
      </c>
      <c r="R138" s="241" t="s">
        <v>278</v>
      </c>
      <c r="S138" s="241" t="s">
        <v>127</v>
      </c>
      <c r="T138" s="242" t="s">
        <v>127</v>
      </c>
      <c r="U138" s="224">
        <v>0</v>
      </c>
      <c r="V138" s="224">
        <f>ROUND(E138*U138,2)</f>
        <v>0</v>
      </c>
      <c r="W138" s="224"/>
      <c r="X138" s="224" t="s">
        <v>279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280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5">
      <c r="A139" s="222"/>
      <c r="B139" s="223"/>
      <c r="C139" s="258" t="s">
        <v>281</v>
      </c>
      <c r="D139" s="225"/>
      <c r="E139" s="226">
        <v>22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133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5">
      <c r="A140" s="222"/>
      <c r="B140" s="223"/>
      <c r="C140" s="258" t="s">
        <v>282</v>
      </c>
      <c r="D140" s="225"/>
      <c r="E140" s="226">
        <v>33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133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x14ac:dyDescent="0.25">
      <c r="A141" s="230" t="s">
        <v>121</v>
      </c>
      <c r="B141" s="231" t="s">
        <v>72</v>
      </c>
      <c r="C141" s="255" t="s">
        <v>73</v>
      </c>
      <c r="D141" s="232"/>
      <c r="E141" s="233"/>
      <c r="F141" s="234"/>
      <c r="G141" s="234">
        <f>SUMIF(AG142:AG157,"&lt;&gt;NOR",G142:G157)</f>
        <v>0</v>
      </c>
      <c r="H141" s="234"/>
      <c r="I141" s="234">
        <f>SUM(I142:I157)</f>
        <v>0</v>
      </c>
      <c r="J141" s="234"/>
      <c r="K141" s="234">
        <f>SUM(K142:K157)</f>
        <v>0</v>
      </c>
      <c r="L141" s="234"/>
      <c r="M141" s="234">
        <f>SUM(M142:M157)</f>
        <v>0</v>
      </c>
      <c r="N141" s="234"/>
      <c r="O141" s="234">
        <f>SUM(O142:O157)</f>
        <v>6.18</v>
      </c>
      <c r="P141" s="234"/>
      <c r="Q141" s="234">
        <f>SUM(Q142:Q157)</f>
        <v>0</v>
      </c>
      <c r="R141" s="234"/>
      <c r="S141" s="234"/>
      <c r="T141" s="235"/>
      <c r="U141" s="229"/>
      <c r="V141" s="229">
        <f>SUM(V142:V157)</f>
        <v>28.98</v>
      </c>
      <c r="W141" s="229"/>
      <c r="X141" s="229"/>
      <c r="AG141" t="s">
        <v>122</v>
      </c>
    </row>
    <row r="142" spans="1:60" outlineLevel="1" x14ac:dyDescent="0.25">
      <c r="A142" s="236">
        <v>32</v>
      </c>
      <c r="B142" s="237" t="s">
        <v>283</v>
      </c>
      <c r="C142" s="256" t="s">
        <v>284</v>
      </c>
      <c r="D142" s="238" t="s">
        <v>125</v>
      </c>
      <c r="E142" s="239">
        <v>20.899100000000001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21</v>
      </c>
      <c r="M142" s="241">
        <f>G142*(1+L142/100)</f>
        <v>0</v>
      </c>
      <c r="N142" s="241">
        <v>3.9309999999999998E-2</v>
      </c>
      <c r="O142" s="241">
        <f>ROUND(E142*N142,2)</f>
        <v>0.82</v>
      </c>
      <c r="P142" s="241">
        <v>0</v>
      </c>
      <c r="Q142" s="241">
        <f>ROUND(E142*P142,2)</f>
        <v>0</v>
      </c>
      <c r="R142" s="241" t="s">
        <v>226</v>
      </c>
      <c r="S142" s="241" t="s">
        <v>127</v>
      </c>
      <c r="T142" s="242" t="s">
        <v>127</v>
      </c>
      <c r="U142" s="224">
        <v>0.65</v>
      </c>
      <c r="V142" s="224">
        <f>ROUND(E142*U142,2)</f>
        <v>13.58</v>
      </c>
      <c r="W142" s="224"/>
      <c r="X142" s="224" t="s">
        <v>128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129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21" outlineLevel="1" x14ac:dyDescent="0.25">
      <c r="A143" s="222"/>
      <c r="B143" s="223"/>
      <c r="C143" s="257" t="s">
        <v>285</v>
      </c>
      <c r="D143" s="243"/>
      <c r="E143" s="243"/>
      <c r="F143" s="243"/>
      <c r="G143" s="243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131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44" t="str">
        <f>C143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5">
      <c r="A144" s="222"/>
      <c r="B144" s="223"/>
      <c r="C144" s="258" t="s">
        <v>286</v>
      </c>
      <c r="D144" s="225"/>
      <c r="E144" s="226">
        <v>11.1564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133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5">
      <c r="A145" s="222"/>
      <c r="B145" s="223"/>
      <c r="C145" s="258" t="s">
        <v>287</v>
      </c>
      <c r="D145" s="225"/>
      <c r="E145" s="226">
        <v>9.7426999999999992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133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5">
      <c r="A146" s="236">
        <v>33</v>
      </c>
      <c r="B146" s="237" t="s">
        <v>288</v>
      </c>
      <c r="C146" s="256" t="s">
        <v>289</v>
      </c>
      <c r="D146" s="238" t="s">
        <v>125</v>
      </c>
      <c r="E146" s="239">
        <v>20.899100000000001</v>
      </c>
      <c r="F146" s="240"/>
      <c r="G146" s="241">
        <f>ROUND(E146*F146,2)</f>
        <v>0</v>
      </c>
      <c r="H146" s="240"/>
      <c r="I146" s="241">
        <f>ROUND(E146*H146,2)</f>
        <v>0</v>
      </c>
      <c r="J146" s="240"/>
      <c r="K146" s="241">
        <f>ROUND(E146*J146,2)</f>
        <v>0</v>
      </c>
      <c r="L146" s="241">
        <v>21</v>
      </c>
      <c r="M146" s="241">
        <f>G146*(1+L146/100)</f>
        <v>0</v>
      </c>
      <c r="N146" s="241">
        <v>0</v>
      </c>
      <c r="O146" s="241">
        <f>ROUND(E146*N146,2)</f>
        <v>0</v>
      </c>
      <c r="P146" s="241">
        <v>0</v>
      </c>
      <c r="Q146" s="241">
        <f>ROUND(E146*P146,2)</f>
        <v>0</v>
      </c>
      <c r="R146" s="241" t="s">
        <v>226</v>
      </c>
      <c r="S146" s="241" t="s">
        <v>127</v>
      </c>
      <c r="T146" s="242" t="s">
        <v>127</v>
      </c>
      <c r="U146" s="224">
        <v>0.35</v>
      </c>
      <c r="V146" s="224">
        <f>ROUND(E146*U146,2)</f>
        <v>7.31</v>
      </c>
      <c r="W146" s="224"/>
      <c r="X146" s="224" t="s">
        <v>128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129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ht="21" outlineLevel="1" x14ac:dyDescent="0.25">
      <c r="A147" s="222"/>
      <c r="B147" s="223"/>
      <c r="C147" s="257" t="s">
        <v>285</v>
      </c>
      <c r="D147" s="243"/>
      <c r="E147" s="243"/>
      <c r="F147" s="243"/>
      <c r="G147" s="243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131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44" t="str">
        <f>C147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5">
      <c r="A148" s="236">
        <v>34</v>
      </c>
      <c r="B148" s="237" t="s">
        <v>290</v>
      </c>
      <c r="C148" s="256" t="s">
        <v>291</v>
      </c>
      <c r="D148" s="238" t="s">
        <v>246</v>
      </c>
      <c r="E148" s="239">
        <v>0.23283999999999999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21</v>
      </c>
      <c r="M148" s="241">
        <f>G148*(1+L148/100)</f>
        <v>0</v>
      </c>
      <c r="N148" s="241">
        <v>1.0202899999999999</v>
      </c>
      <c r="O148" s="241">
        <f>ROUND(E148*N148,2)</f>
        <v>0.24</v>
      </c>
      <c r="P148" s="241">
        <v>0</v>
      </c>
      <c r="Q148" s="241">
        <f>ROUND(E148*P148,2)</f>
        <v>0</v>
      </c>
      <c r="R148" s="241" t="s">
        <v>226</v>
      </c>
      <c r="S148" s="241" t="s">
        <v>127</v>
      </c>
      <c r="T148" s="242" t="s">
        <v>127</v>
      </c>
      <c r="U148" s="224">
        <v>25.271000000000001</v>
      </c>
      <c r="V148" s="224">
        <f>ROUND(E148*U148,2)</f>
        <v>5.88</v>
      </c>
      <c r="W148" s="224"/>
      <c r="X148" s="224" t="s">
        <v>128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129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5">
      <c r="A149" s="222"/>
      <c r="B149" s="223"/>
      <c r="C149" s="257" t="s">
        <v>247</v>
      </c>
      <c r="D149" s="243"/>
      <c r="E149" s="243"/>
      <c r="F149" s="243"/>
      <c r="G149" s="243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131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22"/>
      <c r="B150" s="223"/>
      <c r="C150" s="259" t="s">
        <v>161</v>
      </c>
      <c r="D150" s="227"/>
      <c r="E150" s="228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133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5">
      <c r="A151" s="222"/>
      <c r="B151" s="223"/>
      <c r="C151" s="260" t="s">
        <v>292</v>
      </c>
      <c r="D151" s="227"/>
      <c r="E151" s="228">
        <v>1.08304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133</v>
      </c>
      <c r="AH151" s="215">
        <v>2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5">
      <c r="A152" s="222"/>
      <c r="B152" s="223"/>
      <c r="C152" s="260" t="s">
        <v>293</v>
      </c>
      <c r="D152" s="227"/>
      <c r="E152" s="228">
        <v>0.94167000000000001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133</v>
      </c>
      <c r="AH152" s="215">
        <v>2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5">
      <c r="A153" s="222"/>
      <c r="B153" s="223"/>
      <c r="C153" s="259" t="s">
        <v>167</v>
      </c>
      <c r="D153" s="227"/>
      <c r="E153" s="228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133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5">
      <c r="A154" s="222"/>
      <c r="B154" s="223"/>
      <c r="C154" s="258" t="s">
        <v>294</v>
      </c>
      <c r="D154" s="225"/>
      <c r="E154" s="226">
        <v>0.23283999999999999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133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5">
      <c r="A155" s="236">
        <v>35</v>
      </c>
      <c r="B155" s="237" t="s">
        <v>295</v>
      </c>
      <c r="C155" s="256" t="s">
        <v>296</v>
      </c>
      <c r="D155" s="238" t="s">
        <v>158</v>
      </c>
      <c r="E155" s="239">
        <v>2.0247099999999998</v>
      </c>
      <c r="F155" s="240"/>
      <c r="G155" s="241">
        <f>ROUND(E155*F155,2)</f>
        <v>0</v>
      </c>
      <c r="H155" s="240"/>
      <c r="I155" s="241">
        <f>ROUND(E155*H155,2)</f>
        <v>0</v>
      </c>
      <c r="J155" s="240"/>
      <c r="K155" s="241">
        <f>ROUND(E155*J155,2)</f>
        <v>0</v>
      </c>
      <c r="L155" s="241">
        <v>21</v>
      </c>
      <c r="M155" s="241">
        <f>G155*(1+L155/100)</f>
        <v>0</v>
      </c>
      <c r="N155" s="241">
        <v>2.5276700000000001</v>
      </c>
      <c r="O155" s="241">
        <f>ROUND(E155*N155,2)</f>
        <v>5.12</v>
      </c>
      <c r="P155" s="241">
        <v>0</v>
      </c>
      <c r="Q155" s="241">
        <f>ROUND(E155*P155,2)</f>
        <v>0</v>
      </c>
      <c r="R155" s="241"/>
      <c r="S155" s="241" t="s">
        <v>269</v>
      </c>
      <c r="T155" s="242" t="s">
        <v>270</v>
      </c>
      <c r="U155" s="224">
        <v>1.0900000000000001</v>
      </c>
      <c r="V155" s="224">
        <f>ROUND(E155*U155,2)</f>
        <v>2.21</v>
      </c>
      <c r="W155" s="224"/>
      <c r="X155" s="224" t="s">
        <v>128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129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5">
      <c r="A156" s="222"/>
      <c r="B156" s="223"/>
      <c r="C156" s="258" t="s">
        <v>297</v>
      </c>
      <c r="D156" s="225"/>
      <c r="E156" s="226">
        <v>1.08304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133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5">
      <c r="A157" s="222"/>
      <c r="B157" s="223"/>
      <c r="C157" s="258" t="s">
        <v>298</v>
      </c>
      <c r="D157" s="225"/>
      <c r="E157" s="226">
        <v>0.94167000000000001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133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x14ac:dyDescent="0.25">
      <c r="A158" s="230" t="s">
        <v>121</v>
      </c>
      <c r="B158" s="231" t="s">
        <v>74</v>
      </c>
      <c r="C158" s="255" t="s">
        <v>75</v>
      </c>
      <c r="D158" s="232"/>
      <c r="E158" s="233"/>
      <c r="F158" s="234"/>
      <c r="G158" s="234">
        <f>SUMIF(AG159:AG165,"&lt;&gt;NOR",G159:G165)</f>
        <v>0</v>
      </c>
      <c r="H158" s="234"/>
      <c r="I158" s="234">
        <f>SUM(I159:I165)</f>
        <v>0</v>
      </c>
      <c r="J158" s="234"/>
      <c r="K158" s="234">
        <f>SUM(K159:K165)</f>
        <v>0</v>
      </c>
      <c r="L158" s="234"/>
      <c r="M158" s="234">
        <f>SUM(M159:M165)</f>
        <v>0</v>
      </c>
      <c r="N158" s="234"/>
      <c r="O158" s="234">
        <f>SUM(O159:O165)</f>
        <v>9.86</v>
      </c>
      <c r="P158" s="234"/>
      <c r="Q158" s="234">
        <f>SUM(Q159:Q165)</f>
        <v>0</v>
      </c>
      <c r="R158" s="234"/>
      <c r="S158" s="234"/>
      <c r="T158" s="235"/>
      <c r="U158" s="229"/>
      <c r="V158" s="229">
        <f>SUM(V159:V165)</f>
        <v>49.650000000000006</v>
      </c>
      <c r="W158" s="229"/>
      <c r="X158" s="229"/>
      <c r="AG158" t="s">
        <v>122</v>
      </c>
    </row>
    <row r="159" spans="1:60" outlineLevel="1" x14ac:dyDescent="0.25">
      <c r="A159" s="236">
        <v>36</v>
      </c>
      <c r="B159" s="237" t="s">
        <v>299</v>
      </c>
      <c r="C159" s="256" t="s">
        <v>300</v>
      </c>
      <c r="D159" s="238" t="s">
        <v>125</v>
      </c>
      <c r="E159" s="239">
        <v>19.673999999999999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41">
        <v>1.6930000000000001E-2</v>
      </c>
      <c r="O159" s="241">
        <f>ROUND(E159*N159,2)</f>
        <v>0.33</v>
      </c>
      <c r="P159" s="241">
        <v>0</v>
      </c>
      <c r="Q159" s="241">
        <f>ROUND(E159*P159,2)</f>
        <v>0</v>
      </c>
      <c r="R159" s="241" t="s">
        <v>226</v>
      </c>
      <c r="S159" s="241" t="s">
        <v>127</v>
      </c>
      <c r="T159" s="242" t="s">
        <v>127</v>
      </c>
      <c r="U159" s="224">
        <v>1.54</v>
      </c>
      <c r="V159" s="224">
        <f>ROUND(E159*U159,2)</f>
        <v>30.3</v>
      </c>
      <c r="W159" s="224"/>
      <c r="X159" s="224" t="s">
        <v>128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129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5">
      <c r="A160" s="222"/>
      <c r="B160" s="223"/>
      <c r="C160" s="258" t="s">
        <v>301</v>
      </c>
      <c r="D160" s="225"/>
      <c r="E160" s="226">
        <v>15.173999999999999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133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5">
      <c r="A161" s="222"/>
      <c r="B161" s="223"/>
      <c r="C161" s="258" t="s">
        <v>302</v>
      </c>
      <c r="D161" s="225"/>
      <c r="E161" s="226">
        <v>4.5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133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5">
      <c r="A162" s="245">
        <v>37</v>
      </c>
      <c r="B162" s="246" t="s">
        <v>303</v>
      </c>
      <c r="C162" s="261" t="s">
        <v>304</v>
      </c>
      <c r="D162" s="247" t="s">
        <v>125</v>
      </c>
      <c r="E162" s="248">
        <v>19.673999999999999</v>
      </c>
      <c r="F162" s="249"/>
      <c r="G162" s="250">
        <f>ROUND(E162*F162,2)</f>
        <v>0</v>
      </c>
      <c r="H162" s="249"/>
      <c r="I162" s="250">
        <f>ROUND(E162*H162,2)</f>
        <v>0</v>
      </c>
      <c r="J162" s="249"/>
      <c r="K162" s="250">
        <f>ROUND(E162*J162,2)</f>
        <v>0</v>
      </c>
      <c r="L162" s="250">
        <v>21</v>
      </c>
      <c r="M162" s="250">
        <f>G162*(1+L162/100)</f>
        <v>0</v>
      </c>
      <c r="N162" s="250">
        <v>0</v>
      </c>
      <c r="O162" s="250">
        <f>ROUND(E162*N162,2)</f>
        <v>0</v>
      </c>
      <c r="P162" s="250">
        <v>0</v>
      </c>
      <c r="Q162" s="250">
        <f>ROUND(E162*P162,2)</f>
        <v>0</v>
      </c>
      <c r="R162" s="250" t="s">
        <v>226</v>
      </c>
      <c r="S162" s="250" t="s">
        <v>127</v>
      </c>
      <c r="T162" s="251" t="s">
        <v>127</v>
      </c>
      <c r="U162" s="224">
        <v>0.26</v>
      </c>
      <c r="V162" s="224">
        <f>ROUND(E162*U162,2)</f>
        <v>5.12</v>
      </c>
      <c r="W162" s="224"/>
      <c r="X162" s="224" t="s">
        <v>128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129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5">
      <c r="A163" s="236">
        <v>38</v>
      </c>
      <c r="B163" s="237" t="s">
        <v>305</v>
      </c>
      <c r="C163" s="256" t="s">
        <v>306</v>
      </c>
      <c r="D163" s="238" t="s">
        <v>158</v>
      </c>
      <c r="E163" s="239">
        <v>3.7745000000000002</v>
      </c>
      <c r="F163" s="240"/>
      <c r="G163" s="241">
        <f>ROUND(E163*F163,2)</f>
        <v>0</v>
      </c>
      <c r="H163" s="240"/>
      <c r="I163" s="241">
        <f>ROUND(E163*H163,2)</f>
        <v>0</v>
      </c>
      <c r="J163" s="240"/>
      <c r="K163" s="241">
        <f>ROUND(E163*J163,2)</f>
        <v>0</v>
      </c>
      <c r="L163" s="241">
        <v>21</v>
      </c>
      <c r="M163" s="241">
        <f>G163*(1+L163/100)</f>
        <v>0</v>
      </c>
      <c r="N163" s="241">
        <v>2.52508</v>
      </c>
      <c r="O163" s="241">
        <f>ROUND(E163*N163,2)</f>
        <v>9.5299999999999994</v>
      </c>
      <c r="P163" s="241">
        <v>0</v>
      </c>
      <c r="Q163" s="241">
        <f>ROUND(E163*P163,2)</f>
        <v>0</v>
      </c>
      <c r="R163" s="241"/>
      <c r="S163" s="241" t="s">
        <v>269</v>
      </c>
      <c r="T163" s="242" t="s">
        <v>270</v>
      </c>
      <c r="U163" s="224">
        <v>3.77</v>
      </c>
      <c r="V163" s="224">
        <f>ROUND(E163*U163,2)</f>
        <v>14.23</v>
      </c>
      <c r="W163" s="224"/>
      <c r="X163" s="224" t="s">
        <v>128</v>
      </c>
      <c r="Y163" s="215"/>
      <c r="Z163" s="215"/>
      <c r="AA163" s="215"/>
      <c r="AB163" s="215"/>
      <c r="AC163" s="215"/>
      <c r="AD163" s="215"/>
      <c r="AE163" s="215"/>
      <c r="AF163" s="215"/>
      <c r="AG163" s="215" t="s">
        <v>129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5">
      <c r="A164" s="222"/>
      <c r="B164" s="223"/>
      <c r="C164" s="258" t="s">
        <v>307</v>
      </c>
      <c r="D164" s="225"/>
      <c r="E164" s="226">
        <v>2.6695000000000002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133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5">
      <c r="A165" s="222"/>
      <c r="B165" s="223"/>
      <c r="C165" s="258" t="s">
        <v>308</v>
      </c>
      <c r="D165" s="225"/>
      <c r="E165" s="226">
        <v>1.105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133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x14ac:dyDescent="0.25">
      <c r="A166" s="230" t="s">
        <v>121</v>
      </c>
      <c r="B166" s="231" t="s">
        <v>76</v>
      </c>
      <c r="C166" s="255" t="s">
        <v>77</v>
      </c>
      <c r="D166" s="232"/>
      <c r="E166" s="233"/>
      <c r="F166" s="234"/>
      <c r="G166" s="234">
        <f>SUMIF(AG167:AG239,"&lt;&gt;NOR",G167:G239)</f>
        <v>0</v>
      </c>
      <c r="H166" s="234"/>
      <c r="I166" s="234">
        <f>SUM(I167:I239)</f>
        <v>0</v>
      </c>
      <c r="J166" s="234"/>
      <c r="K166" s="234">
        <f>SUM(K167:K239)</f>
        <v>0</v>
      </c>
      <c r="L166" s="234"/>
      <c r="M166" s="234">
        <f>SUM(M167:M239)</f>
        <v>0</v>
      </c>
      <c r="N166" s="234"/>
      <c r="O166" s="234">
        <f>SUM(O167:O239)</f>
        <v>679.62999999999988</v>
      </c>
      <c r="P166" s="234"/>
      <c r="Q166" s="234">
        <f>SUM(Q167:Q239)</f>
        <v>0</v>
      </c>
      <c r="R166" s="234"/>
      <c r="S166" s="234"/>
      <c r="T166" s="235"/>
      <c r="U166" s="229"/>
      <c r="V166" s="229">
        <f>SUM(V167:V239)</f>
        <v>370.20000000000005</v>
      </c>
      <c r="W166" s="229"/>
      <c r="X166" s="229"/>
      <c r="AG166" t="s">
        <v>122</v>
      </c>
    </row>
    <row r="167" spans="1:60" outlineLevel="1" x14ac:dyDescent="0.25">
      <c r="A167" s="236">
        <v>39</v>
      </c>
      <c r="B167" s="237" t="s">
        <v>309</v>
      </c>
      <c r="C167" s="256" t="s">
        <v>310</v>
      </c>
      <c r="D167" s="238" t="s">
        <v>125</v>
      </c>
      <c r="E167" s="239">
        <v>310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21</v>
      </c>
      <c r="M167" s="241">
        <f>G167*(1+L167/100)</f>
        <v>0</v>
      </c>
      <c r="N167" s="241">
        <v>0.2024</v>
      </c>
      <c r="O167" s="241">
        <f>ROUND(E167*N167,2)</f>
        <v>62.74</v>
      </c>
      <c r="P167" s="241">
        <v>0</v>
      </c>
      <c r="Q167" s="241">
        <f>ROUND(E167*P167,2)</f>
        <v>0</v>
      </c>
      <c r="R167" s="241" t="s">
        <v>126</v>
      </c>
      <c r="S167" s="241" t="s">
        <v>127</v>
      </c>
      <c r="T167" s="242" t="s">
        <v>127</v>
      </c>
      <c r="U167" s="224">
        <v>2.5999999999999999E-2</v>
      </c>
      <c r="V167" s="224">
        <f>ROUND(E167*U167,2)</f>
        <v>8.06</v>
      </c>
      <c r="W167" s="224"/>
      <c r="X167" s="224" t="s">
        <v>128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129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5">
      <c r="A168" s="222"/>
      <c r="B168" s="223"/>
      <c r="C168" s="257" t="s">
        <v>311</v>
      </c>
      <c r="D168" s="243"/>
      <c r="E168" s="243"/>
      <c r="F168" s="243"/>
      <c r="G168" s="243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131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22"/>
      <c r="B169" s="223"/>
      <c r="C169" s="258" t="s">
        <v>205</v>
      </c>
      <c r="D169" s="225"/>
      <c r="E169" s="226">
        <v>190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133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5">
      <c r="A170" s="222"/>
      <c r="B170" s="223"/>
      <c r="C170" s="258" t="s">
        <v>206</v>
      </c>
      <c r="D170" s="225"/>
      <c r="E170" s="226">
        <v>50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133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5">
      <c r="A171" s="222"/>
      <c r="B171" s="223"/>
      <c r="C171" s="258" t="s">
        <v>208</v>
      </c>
      <c r="D171" s="225"/>
      <c r="E171" s="226">
        <v>15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133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5">
      <c r="A172" s="222"/>
      <c r="B172" s="223"/>
      <c r="C172" s="258" t="s">
        <v>210</v>
      </c>
      <c r="D172" s="225"/>
      <c r="E172" s="226">
        <v>15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133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5">
      <c r="A173" s="222"/>
      <c r="B173" s="223"/>
      <c r="C173" s="258" t="s">
        <v>212</v>
      </c>
      <c r="D173" s="225"/>
      <c r="E173" s="226">
        <v>40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133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5">
      <c r="A174" s="236">
        <v>40</v>
      </c>
      <c r="B174" s="237" t="s">
        <v>312</v>
      </c>
      <c r="C174" s="256" t="s">
        <v>313</v>
      </c>
      <c r="D174" s="238" t="s">
        <v>125</v>
      </c>
      <c r="E174" s="239">
        <v>310</v>
      </c>
      <c r="F174" s="240"/>
      <c r="G174" s="241">
        <f>ROUND(E174*F174,2)</f>
        <v>0</v>
      </c>
      <c r="H174" s="240"/>
      <c r="I174" s="241">
        <f>ROUND(E174*H174,2)</f>
        <v>0</v>
      </c>
      <c r="J174" s="240"/>
      <c r="K174" s="241">
        <f>ROUND(E174*J174,2)</f>
        <v>0</v>
      </c>
      <c r="L174" s="241">
        <v>21</v>
      </c>
      <c r="M174" s="241">
        <f>G174*(1+L174/100)</f>
        <v>0</v>
      </c>
      <c r="N174" s="241">
        <v>0.43</v>
      </c>
      <c r="O174" s="241">
        <f>ROUND(E174*N174,2)</f>
        <v>133.30000000000001</v>
      </c>
      <c r="P174" s="241">
        <v>0</v>
      </c>
      <c r="Q174" s="241">
        <f>ROUND(E174*P174,2)</f>
        <v>0</v>
      </c>
      <c r="R174" s="241" t="s">
        <v>126</v>
      </c>
      <c r="S174" s="241" t="s">
        <v>127</v>
      </c>
      <c r="T174" s="242" t="s">
        <v>127</v>
      </c>
      <c r="U174" s="224">
        <v>2.8000000000000001E-2</v>
      </c>
      <c r="V174" s="224">
        <f>ROUND(E174*U174,2)</f>
        <v>8.68</v>
      </c>
      <c r="W174" s="224"/>
      <c r="X174" s="224" t="s">
        <v>128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129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5">
      <c r="A175" s="222"/>
      <c r="B175" s="223"/>
      <c r="C175" s="257" t="s">
        <v>314</v>
      </c>
      <c r="D175" s="243"/>
      <c r="E175" s="243"/>
      <c r="F175" s="243"/>
      <c r="G175" s="243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131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5">
      <c r="A176" s="222"/>
      <c r="B176" s="223"/>
      <c r="C176" s="258" t="s">
        <v>205</v>
      </c>
      <c r="D176" s="225"/>
      <c r="E176" s="226">
        <v>190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133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5">
      <c r="A177" s="222"/>
      <c r="B177" s="223"/>
      <c r="C177" s="258" t="s">
        <v>206</v>
      </c>
      <c r="D177" s="225"/>
      <c r="E177" s="226">
        <v>50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133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5">
      <c r="A178" s="222"/>
      <c r="B178" s="223"/>
      <c r="C178" s="258" t="s">
        <v>208</v>
      </c>
      <c r="D178" s="225"/>
      <c r="E178" s="226">
        <v>15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133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5">
      <c r="A179" s="222"/>
      <c r="B179" s="223"/>
      <c r="C179" s="258" t="s">
        <v>210</v>
      </c>
      <c r="D179" s="225"/>
      <c r="E179" s="226">
        <v>15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133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5">
      <c r="A180" s="222"/>
      <c r="B180" s="223"/>
      <c r="C180" s="258" t="s">
        <v>212</v>
      </c>
      <c r="D180" s="225"/>
      <c r="E180" s="226">
        <v>40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133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5">
      <c r="A181" s="236">
        <v>41</v>
      </c>
      <c r="B181" s="237" t="s">
        <v>315</v>
      </c>
      <c r="C181" s="256" t="s">
        <v>316</v>
      </c>
      <c r="D181" s="238" t="s">
        <v>125</v>
      </c>
      <c r="E181" s="239">
        <v>138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21</v>
      </c>
      <c r="M181" s="241">
        <f>G181*(1+L181/100)</f>
        <v>0</v>
      </c>
      <c r="N181" s="241">
        <v>7.3899999999999993E-2</v>
      </c>
      <c r="O181" s="241">
        <f>ROUND(E181*N181,2)</f>
        <v>10.199999999999999</v>
      </c>
      <c r="P181" s="241">
        <v>0</v>
      </c>
      <c r="Q181" s="241">
        <f>ROUND(E181*P181,2)</f>
        <v>0</v>
      </c>
      <c r="R181" s="241" t="s">
        <v>126</v>
      </c>
      <c r="S181" s="241" t="s">
        <v>127</v>
      </c>
      <c r="T181" s="242" t="s">
        <v>127</v>
      </c>
      <c r="U181" s="224">
        <v>0.45</v>
      </c>
      <c r="V181" s="224">
        <f>ROUND(E181*U181,2)</f>
        <v>62.1</v>
      </c>
      <c r="W181" s="224"/>
      <c r="X181" s="224" t="s">
        <v>128</v>
      </c>
      <c r="Y181" s="215"/>
      <c r="Z181" s="215"/>
      <c r="AA181" s="215"/>
      <c r="AB181" s="215"/>
      <c r="AC181" s="215"/>
      <c r="AD181" s="215"/>
      <c r="AE181" s="215"/>
      <c r="AF181" s="215"/>
      <c r="AG181" s="215" t="s">
        <v>129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1" outlineLevel="1" x14ac:dyDescent="0.25">
      <c r="A182" s="222"/>
      <c r="B182" s="223"/>
      <c r="C182" s="257" t="s">
        <v>317</v>
      </c>
      <c r="D182" s="243"/>
      <c r="E182" s="243"/>
      <c r="F182" s="243"/>
      <c r="G182" s="243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131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44" t="str">
        <f>C182</f>
        <v>s provedením lože z kameniva drceného, s vyplněním spár, s dvojitým hutněním a se smetením přebytečného materiálu na krajnici. S dodáním hmot pro lože a výplň spár.</v>
      </c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5">
      <c r="A183" s="222"/>
      <c r="B183" s="223"/>
      <c r="C183" s="258" t="s">
        <v>207</v>
      </c>
      <c r="D183" s="225"/>
      <c r="E183" s="226">
        <v>40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133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5">
      <c r="A184" s="222"/>
      <c r="B184" s="223"/>
      <c r="C184" s="258" t="s">
        <v>209</v>
      </c>
      <c r="D184" s="225"/>
      <c r="E184" s="226">
        <v>8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133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22"/>
      <c r="B185" s="223"/>
      <c r="C185" s="258" t="s">
        <v>211</v>
      </c>
      <c r="D185" s="225"/>
      <c r="E185" s="226">
        <v>90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133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5">
      <c r="A186" s="236">
        <v>42</v>
      </c>
      <c r="B186" s="237" t="s">
        <v>318</v>
      </c>
      <c r="C186" s="256" t="s">
        <v>319</v>
      </c>
      <c r="D186" s="238" t="s">
        <v>125</v>
      </c>
      <c r="E186" s="239">
        <v>310</v>
      </c>
      <c r="F186" s="240"/>
      <c r="G186" s="241">
        <f>ROUND(E186*F186,2)</f>
        <v>0</v>
      </c>
      <c r="H186" s="240"/>
      <c r="I186" s="241">
        <f>ROUND(E186*H186,2)</f>
        <v>0</v>
      </c>
      <c r="J186" s="240"/>
      <c r="K186" s="241">
        <f>ROUND(E186*J186,2)</f>
        <v>0</v>
      </c>
      <c r="L186" s="241">
        <v>21</v>
      </c>
      <c r="M186" s="241">
        <f>G186*(1+L186/100)</f>
        <v>0</v>
      </c>
      <c r="N186" s="241">
        <v>7.3899999999999993E-2</v>
      </c>
      <c r="O186" s="241">
        <f>ROUND(E186*N186,2)</f>
        <v>22.91</v>
      </c>
      <c r="P186" s="241">
        <v>0</v>
      </c>
      <c r="Q186" s="241">
        <f>ROUND(E186*P186,2)</f>
        <v>0</v>
      </c>
      <c r="R186" s="241" t="s">
        <v>126</v>
      </c>
      <c r="S186" s="241" t="s">
        <v>127</v>
      </c>
      <c r="T186" s="242" t="s">
        <v>127</v>
      </c>
      <c r="U186" s="224">
        <v>0.48</v>
      </c>
      <c r="V186" s="224">
        <f>ROUND(E186*U186,2)</f>
        <v>148.80000000000001</v>
      </c>
      <c r="W186" s="224"/>
      <c r="X186" s="224" t="s">
        <v>128</v>
      </c>
      <c r="Y186" s="215"/>
      <c r="Z186" s="215"/>
      <c r="AA186" s="215"/>
      <c r="AB186" s="215"/>
      <c r="AC186" s="215"/>
      <c r="AD186" s="215"/>
      <c r="AE186" s="215"/>
      <c r="AF186" s="215"/>
      <c r="AG186" s="215" t="s">
        <v>129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1" outlineLevel="1" x14ac:dyDescent="0.25">
      <c r="A187" s="222"/>
      <c r="B187" s="223"/>
      <c r="C187" s="257" t="s">
        <v>317</v>
      </c>
      <c r="D187" s="243"/>
      <c r="E187" s="243"/>
      <c r="F187" s="243"/>
      <c r="G187" s="243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131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44" t="str">
        <f>C187</f>
        <v>s provedením lože z kameniva drceného, s vyplněním spár, s dvojitým hutněním a se smetením přebytečného materiálu na krajnici. S dodáním hmot pro lože a výplň spár.</v>
      </c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5">
      <c r="A188" s="222"/>
      <c r="B188" s="223"/>
      <c r="C188" s="258" t="s">
        <v>205</v>
      </c>
      <c r="D188" s="225"/>
      <c r="E188" s="226">
        <v>190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133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5">
      <c r="A189" s="222"/>
      <c r="B189" s="223"/>
      <c r="C189" s="258" t="s">
        <v>206</v>
      </c>
      <c r="D189" s="225"/>
      <c r="E189" s="226">
        <v>50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133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22"/>
      <c r="B190" s="223"/>
      <c r="C190" s="258" t="s">
        <v>208</v>
      </c>
      <c r="D190" s="225"/>
      <c r="E190" s="226">
        <v>15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133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5">
      <c r="A191" s="222"/>
      <c r="B191" s="223"/>
      <c r="C191" s="258" t="s">
        <v>210</v>
      </c>
      <c r="D191" s="225"/>
      <c r="E191" s="226">
        <v>15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133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5">
      <c r="A192" s="222"/>
      <c r="B192" s="223"/>
      <c r="C192" s="258" t="s">
        <v>212</v>
      </c>
      <c r="D192" s="225"/>
      <c r="E192" s="226">
        <v>40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133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5">
      <c r="A193" s="236">
        <v>43</v>
      </c>
      <c r="B193" s="237" t="s">
        <v>320</v>
      </c>
      <c r="C193" s="256" t="s">
        <v>321</v>
      </c>
      <c r="D193" s="238" t="s">
        <v>125</v>
      </c>
      <c r="E193" s="239">
        <v>40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41">
        <v>3.15E-2</v>
      </c>
      <c r="O193" s="241">
        <f>ROUND(E193*N193,2)</f>
        <v>1.26</v>
      </c>
      <c r="P193" s="241">
        <v>0</v>
      </c>
      <c r="Q193" s="241">
        <f>ROUND(E193*P193,2)</f>
        <v>0</v>
      </c>
      <c r="R193" s="241" t="s">
        <v>126</v>
      </c>
      <c r="S193" s="241" t="s">
        <v>127</v>
      </c>
      <c r="T193" s="242" t="s">
        <v>127</v>
      </c>
      <c r="U193" s="224">
        <v>0.61499999999999999</v>
      </c>
      <c r="V193" s="224">
        <f>ROUND(E193*U193,2)</f>
        <v>24.6</v>
      </c>
      <c r="W193" s="224"/>
      <c r="X193" s="224" t="s">
        <v>128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129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5">
      <c r="A194" s="222"/>
      <c r="B194" s="223"/>
      <c r="C194" s="257" t="s">
        <v>322</v>
      </c>
      <c r="D194" s="243"/>
      <c r="E194" s="243"/>
      <c r="F194" s="243"/>
      <c r="G194" s="243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131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5">
      <c r="A195" s="222"/>
      <c r="B195" s="223"/>
      <c r="C195" s="258" t="s">
        <v>212</v>
      </c>
      <c r="D195" s="225"/>
      <c r="E195" s="226">
        <v>40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133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5">
      <c r="A196" s="236">
        <v>44</v>
      </c>
      <c r="B196" s="237" t="s">
        <v>323</v>
      </c>
      <c r="C196" s="256" t="s">
        <v>324</v>
      </c>
      <c r="D196" s="238" t="s">
        <v>125</v>
      </c>
      <c r="E196" s="239">
        <v>95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41">
        <v>0.49</v>
      </c>
      <c r="O196" s="241">
        <f>ROUND(E196*N196,2)</f>
        <v>46.55</v>
      </c>
      <c r="P196" s="241">
        <v>0</v>
      </c>
      <c r="Q196" s="241">
        <f>ROUND(E196*P196,2)</f>
        <v>0</v>
      </c>
      <c r="R196" s="241"/>
      <c r="S196" s="241" t="s">
        <v>269</v>
      </c>
      <c r="T196" s="242" t="s">
        <v>270</v>
      </c>
      <c r="U196" s="224">
        <v>0.02</v>
      </c>
      <c r="V196" s="224">
        <f>ROUND(E196*U196,2)</f>
        <v>1.9</v>
      </c>
      <c r="W196" s="224"/>
      <c r="X196" s="224" t="s">
        <v>128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129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5">
      <c r="A197" s="222"/>
      <c r="B197" s="223"/>
      <c r="C197" s="258" t="s">
        <v>217</v>
      </c>
      <c r="D197" s="225"/>
      <c r="E197" s="226">
        <v>95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133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5">
      <c r="A198" s="236">
        <v>45</v>
      </c>
      <c r="B198" s="237" t="s">
        <v>325</v>
      </c>
      <c r="C198" s="256" t="s">
        <v>326</v>
      </c>
      <c r="D198" s="238" t="s">
        <v>125</v>
      </c>
      <c r="E198" s="239">
        <v>310</v>
      </c>
      <c r="F198" s="240"/>
      <c r="G198" s="241">
        <f>ROUND(E198*F198,2)</f>
        <v>0</v>
      </c>
      <c r="H198" s="240"/>
      <c r="I198" s="241">
        <f>ROUND(E198*H198,2)</f>
        <v>0</v>
      </c>
      <c r="J198" s="240"/>
      <c r="K198" s="241">
        <f>ROUND(E198*J198,2)</f>
        <v>0</v>
      </c>
      <c r="L198" s="241">
        <v>21</v>
      </c>
      <c r="M198" s="241">
        <f>G198*(1+L198/100)</f>
        <v>0</v>
      </c>
      <c r="N198" s="241">
        <v>0.28799999999999998</v>
      </c>
      <c r="O198" s="241">
        <f>ROUND(E198*N198,2)</f>
        <v>89.28</v>
      </c>
      <c r="P198" s="241">
        <v>0</v>
      </c>
      <c r="Q198" s="241">
        <f>ROUND(E198*P198,2)</f>
        <v>0</v>
      </c>
      <c r="R198" s="241"/>
      <c r="S198" s="241" t="s">
        <v>269</v>
      </c>
      <c r="T198" s="242" t="s">
        <v>270</v>
      </c>
      <c r="U198" s="224">
        <v>0.02</v>
      </c>
      <c r="V198" s="224">
        <f>ROUND(E198*U198,2)</f>
        <v>6.2</v>
      </c>
      <c r="W198" s="224"/>
      <c r="X198" s="224" t="s">
        <v>128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129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22"/>
      <c r="B199" s="223"/>
      <c r="C199" s="258" t="s">
        <v>205</v>
      </c>
      <c r="D199" s="225"/>
      <c r="E199" s="226">
        <v>190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133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5">
      <c r="A200" s="222"/>
      <c r="B200" s="223"/>
      <c r="C200" s="258" t="s">
        <v>206</v>
      </c>
      <c r="D200" s="225"/>
      <c r="E200" s="226">
        <v>50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133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5">
      <c r="A201" s="222"/>
      <c r="B201" s="223"/>
      <c r="C201" s="258" t="s">
        <v>208</v>
      </c>
      <c r="D201" s="225"/>
      <c r="E201" s="226">
        <v>15</v>
      </c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133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5">
      <c r="A202" s="222"/>
      <c r="B202" s="223"/>
      <c r="C202" s="258" t="s">
        <v>210</v>
      </c>
      <c r="D202" s="225"/>
      <c r="E202" s="226">
        <v>15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133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5">
      <c r="A203" s="222"/>
      <c r="B203" s="223"/>
      <c r="C203" s="258" t="s">
        <v>212</v>
      </c>
      <c r="D203" s="225"/>
      <c r="E203" s="226">
        <v>40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133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5">
      <c r="A204" s="236">
        <v>46</v>
      </c>
      <c r="B204" s="237" t="s">
        <v>327</v>
      </c>
      <c r="C204" s="256" t="s">
        <v>328</v>
      </c>
      <c r="D204" s="238" t="s">
        <v>125</v>
      </c>
      <c r="E204" s="239">
        <v>310</v>
      </c>
      <c r="F204" s="240"/>
      <c r="G204" s="241">
        <f>ROUND(E204*F204,2)</f>
        <v>0</v>
      </c>
      <c r="H204" s="240"/>
      <c r="I204" s="241">
        <f>ROUND(E204*H204,2)</f>
        <v>0</v>
      </c>
      <c r="J204" s="240"/>
      <c r="K204" s="241">
        <f>ROUND(E204*J204,2)</f>
        <v>0</v>
      </c>
      <c r="L204" s="241">
        <v>21</v>
      </c>
      <c r="M204" s="241">
        <f>G204*(1+L204/100)</f>
        <v>0</v>
      </c>
      <c r="N204" s="241">
        <v>0.28799999999999998</v>
      </c>
      <c r="O204" s="241">
        <f>ROUND(E204*N204,2)</f>
        <v>89.28</v>
      </c>
      <c r="P204" s="241">
        <v>0</v>
      </c>
      <c r="Q204" s="241">
        <f>ROUND(E204*P204,2)</f>
        <v>0</v>
      </c>
      <c r="R204" s="241"/>
      <c r="S204" s="241" t="s">
        <v>269</v>
      </c>
      <c r="T204" s="242" t="s">
        <v>270</v>
      </c>
      <c r="U204" s="224">
        <v>0.02</v>
      </c>
      <c r="V204" s="224">
        <f>ROUND(E204*U204,2)</f>
        <v>6.2</v>
      </c>
      <c r="W204" s="224"/>
      <c r="X204" s="224" t="s">
        <v>128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129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5">
      <c r="A205" s="222"/>
      <c r="B205" s="223"/>
      <c r="C205" s="258" t="s">
        <v>205</v>
      </c>
      <c r="D205" s="225"/>
      <c r="E205" s="226">
        <v>190</v>
      </c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133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5">
      <c r="A206" s="222"/>
      <c r="B206" s="223"/>
      <c r="C206" s="258" t="s">
        <v>206</v>
      </c>
      <c r="D206" s="225"/>
      <c r="E206" s="226">
        <v>50</v>
      </c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133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5">
      <c r="A207" s="222"/>
      <c r="B207" s="223"/>
      <c r="C207" s="258" t="s">
        <v>208</v>
      </c>
      <c r="D207" s="225"/>
      <c r="E207" s="226">
        <v>15</v>
      </c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133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5">
      <c r="A208" s="222"/>
      <c r="B208" s="223"/>
      <c r="C208" s="258" t="s">
        <v>210</v>
      </c>
      <c r="D208" s="225"/>
      <c r="E208" s="226">
        <v>15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133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5">
      <c r="A209" s="222"/>
      <c r="B209" s="223"/>
      <c r="C209" s="258" t="s">
        <v>212</v>
      </c>
      <c r="D209" s="225"/>
      <c r="E209" s="226">
        <v>40</v>
      </c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133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5">
      <c r="A210" s="236">
        <v>47</v>
      </c>
      <c r="B210" s="237" t="s">
        <v>329</v>
      </c>
      <c r="C210" s="256" t="s">
        <v>330</v>
      </c>
      <c r="D210" s="238" t="s">
        <v>125</v>
      </c>
      <c r="E210" s="239">
        <v>258</v>
      </c>
      <c r="F210" s="240"/>
      <c r="G210" s="241">
        <f>ROUND(E210*F210,2)</f>
        <v>0</v>
      </c>
      <c r="H210" s="240"/>
      <c r="I210" s="241">
        <f>ROUND(E210*H210,2)</f>
        <v>0</v>
      </c>
      <c r="J210" s="240"/>
      <c r="K210" s="241">
        <f>ROUND(E210*J210,2)</f>
        <v>0</v>
      </c>
      <c r="L210" s="241">
        <v>21</v>
      </c>
      <c r="M210" s="241">
        <f>G210*(1+L210/100)</f>
        <v>0</v>
      </c>
      <c r="N210" s="241">
        <v>0.432</v>
      </c>
      <c r="O210" s="241">
        <f>ROUND(E210*N210,2)</f>
        <v>111.46</v>
      </c>
      <c r="P210" s="241">
        <v>0</v>
      </c>
      <c r="Q210" s="241">
        <f>ROUND(E210*P210,2)</f>
        <v>0</v>
      </c>
      <c r="R210" s="241"/>
      <c r="S210" s="241" t="s">
        <v>269</v>
      </c>
      <c r="T210" s="242" t="s">
        <v>270</v>
      </c>
      <c r="U210" s="224">
        <v>0.02</v>
      </c>
      <c r="V210" s="224">
        <f>ROUND(E210*U210,2)</f>
        <v>5.16</v>
      </c>
      <c r="W210" s="224"/>
      <c r="X210" s="224" t="s">
        <v>128</v>
      </c>
      <c r="Y210" s="215"/>
      <c r="Z210" s="215"/>
      <c r="AA210" s="215"/>
      <c r="AB210" s="215"/>
      <c r="AC210" s="215"/>
      <c r="AD210" s="215"/>
      <c r="AE210" s="215"/>
      <c r="AF210" s="215"/>
      <c r="AG210" s="215" t="s">
        <v>129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22"/>
      <c r="B211" s="223"/>
      <c r="C211" s="258" t="s">
        <v>207</v>
      </c>
      <c r="D211" s="225"/>
      <c r="E211" s="226">
        <v>40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133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5">
      <c r="A212" s="222"/>
      <c r="B212" s="223"/>
      <c r="C212" s="258" t="s">
        <v>209</v>
      </c>
      <c r="D212" s="225"/>
      <c r="E212" s="226">
        <v>8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133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22"/>
      <c r="B213" s="223"/>
      <c r="C213" s="258" t="s">
        <v>211</v>
      </c>
      <c r="D213" s="225"/>
      <c r="E213" s="226">
        <v>90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133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5">
      <c r="A214" s="222"/>
      <c r="B214" s="223"/>
      <c r="C214" s="258" t="s">
        <v>213</v>
      </c>
      <c r="D214" s="225"/>
      <c r="E214" s="226">
        <v>120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133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5">
      <c r="A215" s="236">
        <v>48</v>
      </c>
      <c r="B215" s="237" t="s">
        <v>331</v>
      </c>
      <c r="C215" s="256" t="s">
        <v>332</v>
      </c>
      <c r="D215" s="238" t="s">
        <v>125</v>
      </c>
      <c r="E215" s="239">
        <v>95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21</v>
      </c>
      <c r="M215" s="241">
        <f>G215*(1+L215/100)</f>
        <v>0</v>
      </c>
      <c r="N215" s="241">
        <v>7.1999999999999995E-2</v>
      </c>
      <c r="O215" s="241">
        <f>ROUND(E215*N215,2)</f>
        <v>6.84</v>
      </c>
      <c r="P215" s="241">
        <v>0</v>
      </c>
      <c r="Q215" s="241">
        <f>ROUND(E215*P215,2)</f>
        <v>0</v>
      </c>
      <c r="R215" s="241"/>
      <c r="S215" s="241" t="s">
        <v>269</v>
      </c>
      <c r="T215" s="242" t="s">
        <v>270</v>
      </c>
      <c r="U215" s="224">
        <v>0.38</v>
      </c>
      <c r="V215" s="224">
        <f>ROUND(E215*U215,2)</f>
        <v>36.1</v>
      </c>
      <c r="W215" s="224"/>
      <c r="X215" s="224" t="s">
        <v>128</v>
      </c>
      <c r="Y215" s="215"/>
      <c r="Z215" s="215"/>
      <c r="AA215" s="215"/>
      <c r="AB215" s="215"/>
      <c r="AC215" s="215"/>
      <c r="AD215" s="215"/>
      <c r="AE215" s="215"/>
      <c r="AF215" s="215"/>
      <c r="AG215" s="215" t="s">
        <v>129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5">
      <c r="A216" s="222"/>
      <c r="B216" s="223"/>
      <c r="C216" s="258" t="s">
        <v>217</v>
      </c>
      <c r="D216" s="225"/>
      <c r="E216" s="226">
        <v>95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133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5">
      <c r="A217" s="236">
        <v>49</v>
      </c>
      <c r="B217" s="237" t="s">
        <v>333</v>
      </c>
      <c r="C217" s="256" t="s">
        <v>334</v>
      </c>
      <c r="D217" s="238" t="s">
        <v>125</v>
      </c>
      <c r="E217" s="239">
        <v>120</v>
      </c>
      <c r="F217" s="240"/>
      <c r="G217" s="241">
        <f>ROUND(E217*F217,2)</f>
        <v>0</v>
      </c>
      <c r="H217" s="240"/>
      <c r="I217" s="241">
        <f>ROUND(E217*H217,2)</f>
        <v>0</v>
      </c>
      <c r="J217" s="240"/>
      <c r="K217" s="241">
        <f>ROUND(E217*J217,2)</f>
        <v>0</v>
      </c>
      <c r="L217" s="241">
        <v>21</v>
      </c>
      <c r="M217" s="241">
        <f>G217*(1+L217/100)</f>
        <v>0</v>
      </c>
      <c r="N217" s="241">
        <v>3.15E-2</v>
      </c>
      <c r="O217" s="241">
        <f>ROUND(E217*N217,2)</f>
        <v>3.78</v>
      </c>
      <c r="P217" s="241">
        <v>0</v>
      </c>
      <c r="Q217" s="241">
        <f>ROUND(E217*P217,2)</f>
        <v>0</v>
      </c>
      <c r="R217" s="241"/>
      <c r="S217" s="241" t="s">
        <v>269</v>
      </c>
      <c r="T217" s="242" t="s">
        <v>270</v>
      </c>
      <c r="U217" s="224">
        <v>0.52</v>
      </c>
      <c r="V217" s="224">
        <f>ROUND(E217*U217,2)</f>
        <v>62.4</v>
      </c>
      <c r="W217" s="224"/>
      <c r="X217" s="224" t="s">
        <v>128</v>
      </c>
      <c r="Y217" s="215"/>
      <c r="Z217" s="215"/>
      <c r="AA217" s="215"/>
      <c r="AB217" s="215"/>
      <c r="AC217" s="215"/>
      <c r="AD217" s="215"/>
      <c r="AE217" s="215"/>
      <c r="AF217" s="215"/>
      <c r="AG217" s="215" t="s">
        <v>129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5">
      <c r="A218" s="222"/>
      <c r="B218" s="223"/>
      <c r="C218" s="258" t="s">
        <v>213</v>
      </c>
      <c r="D218" s="225"/>
      <c r="E218" s="226">
        <v>120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133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ht="20.399999999999999" outlineLevel="1" x14ac:dyDescent="0.25">
      <c r="A219" s="236">
        <v>50</v>
      </c>
      <c r="B219" s="237" t="s">
        <v>335</v>
      </c>
      <c r="C219" s="256" t="s">
        <v>336</v>
      </c>
      <c r="D219" s="238" t="s">
        <v>125</v>
      </c>
      <c r="E219" s="239">
        <v>8.16</v>
      </c>
      <c r="F219" s="240"/>
      <c r="G219" s="241">
        <f>ROUND(E219*F219,2)</f>
        <v>0</v>
      </c>
      <c r="H219" s="240"/>
      <c r="I219" s="241">
        <f>ROUND(E219*H219,2)</f>
        <v>0</v>
      </c>
      <c r="J219" s="240"/>
      <c r="K219" s="241">
        <f>ROUND(E219*J219,2)</f>
        <v>0</v>
      </c>
      <c r="L219" s="241">
        <v>21</v>
      </c>
      <c r="M219" s="241">
        <f>G219*(1+L219/100)</f>
        <v>0</v>
      </c>
      <c r="N219" s="241">
        <v>0.13714999999999999</v>
      </c>
      <c r="O219" s="241">
        <f>ROUND(E219*N219,2)</f>
        <v>1.1200000000000001</v>
      </c>
      <c r="P219" s="241">
        <v>0</v>
      </c>
      <c r="Q219" s="241">
        <f>ROUND(E219*P219,2)</f>
        <v>0</v>
      </c>
      <c r="R219" s="241" t="s">
        <v>278</v>
      </c>
      <c r="S219" s="241" t="s">
        <v>127</v>
      </c>
      <c r="T219" s="242" t="s">
        <v>127</v>
      </c>
      <c r="U219" s="224">
        <v>0</v>
      </c>
      <c r="V219" s="224">
        <f>ROUND(E219*U219,2)</f>
        <v>0</v>
      </c>
      <c r="W219" s="224"/>
      <c r="X219" s="224" t="s">
        <v>279</v>
      </c>
      <c r="Y219" s="215"/>
      <c r="Z219" s="215"/>
      <c r="AA219" s="215"/>
      <c r="AB219" s="215"/>
      <c r="AC219" s="215"/>
      <c r="AD219" s="215"/>
      <c r="AE219" s="215"/>
      <c r="AF219" s="215"/>
      <c r="AG219" s="215" t="s">
        <v>280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5">
      <c r="A220" s="222"/>
      <c r="B220" s="223"/>
      <c r="C220" s="258" t="s">
        <v>337</v>
      </c>
      <c r="D220" s="225"/>
      <c r="E220" s="226">
        <v>8.16</v>
      </c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133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5">
      <c r="A221" s="236">
        <v>51</v>
      </c>
      <c r="B221" s="237" t="s">
        <v>338</v>
      </c>
      <c r="C221" s="256" t="s">
        <v>339</v>
      </c>
      <c r="D221" s="238" t="s">
        <v>125</v>
      </c>
      <c r="E221" s="239">
        <v>40.799999999999997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21</v>
      </c>
      <c r="M221" s="241">
        <f>G221*(1+L221/100)</f>
        <v>0</v>
      </c>
      <c r="N221" s="241">
        <v>0.13627</v>
      </c>
      <c r="O221" s="241">
        <f>ROUND(E221*N221,2)</f>
        <v>5.56</v>
      </c>
      <c r="P221" s="241">
        <v>0</v>
      </c>
      <c r="Q221" s="241">
        <f>ROUND(E221*P221,2)</f>
        <v>0</v>
      </c>
      <c r="R221" s="241"/>
      <c r="S221" s="241" t="s">
        <v>269</v>
      </c>
      <c r="T221" s="242" t="s">
        <v>127</v>
      </c>
      <c r="U221" s="224">
        <v>0</v>
      </c>
      <c r="V221" s="224">
        <f>ROUND(E221*U221,2)</f>
        <v>0</v>
      </c>
      <c r="W221" s="224"/>
      <c r="X221" s="224" t="s">
        <v>279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280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5">
      <c r="A222" s="222"/>
      <c r="B222" s="223"/>
      <c r="C222" s="258" t="s">
        <v>340</v>
      </c>
      <c r="D222" s="225"/>
      <c r="E222" s="226">
        <v>40.799999999999997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133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5">
      <c r="A223" s="236">
        <v>52</v>
      </c>
      <c r="B223" s="237" t="s">
        <v>341</v>
      </c>
      <c r="C223" s="256" t="s">
        <v>342</v>
      </c>
      <c r="D223" s="238" t="s">
        <v>125</v>
      </c>
      <c r="E223" s="239">
        <v>122.4</v>
      </c>
      <c r="F223" s="240"/>
      <c r="G223" s="241">
        <f>ROUND(E223*F223,2)</f>
        <v>0</v>
      </c>
      <c r="H223" s="240"/>
      <c r="I223" s="241">
        <f>ROUND(E223*H223,2)</f>
        <v>0</v>
      </c>
      <c r="J223" s="240"/>
      <c r="K223" s="241">
        <f>ROUND(E223*J223,2)</f>
        <v>0</v>
      </c>
      <c r="L223" s="241">
        <v>21</v>
      </c>
      <c r="M223" s="241">
        <f>G223*(1+L223/100)</f>
        <v>0</v>
      </c>
      <c r="N223" s="241">
        <v>0.13627</v>
      </c>
      <c r="O223" s="241">
        <f>ROUND(E223*N223,2)</f>
        <v>16.68</v>
      </c>
      <c r="P223" s="241">
        <v>0</v>
      </c>
      <c r="Q223" s="241">
        <f>ROUND(E223*P223,2)</f>
        <v>0</v>
      </c>
      <c r="R223" s="241"/>
      <c r="S223" s="241" t="s">
        <v>269</v>
      </c>
      <c r="T223" s="242" t="s">
        <v>127</v>
      </c>
      <c r="U223" s="224">
        <v>0</v>
      </c>
      <c r="V223" s="224">
        <f>ROUND(E223*U223,2)</f>
        <v>0</v>
      </c>
      <c r="W223" s="224"/>
      <c r="X223" s="224" t="s">
        <v>279</v>
      </c>
      <c r="Y223" s="215"/>
      <c r="Z223" s="215"/>
      <c r="AA223" s="215"/>
      <c r="AB223" s="215"/>
      <c r="AC223" s="215"/>
      <c r="AD223" s="215"/>
      <c r="AE223" s="215"/>
      <c r="AF223" s="215"/>
      <c r="AG223" s="215" t="s">
        <v>280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5">
      <c r="A224" s="222"/>
      <c r="B224" s="223"/>
      <c r="C224" s="258" t="s">
        <v>343</v>
      </c>
      <c r="D224" s="225"/>
      <c r="E224" s="226">
        <v>122.4</v>
      </c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133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5">
      <c r="A225" s="236">
        <v>53</v>
      </c>
      <c r="B225" s="237" t="s">
        <v>344</v>
      </c>
      <c r="C225" s="256" t="s">
        <v>345</v>
      </c>
      <c r="D225" s="238" t="s">
        <v>125</v>
      </c>
      <c r="E225" s="239">
        <v>96.9</v>
      </c>
      <c r="F225" s="240"/>
      <c r="G225" s="241">
        <f>ROUND(E225*F225,2)</f>
        <v>0</v>
      </c>
      <c r="H225" s="240"/>
      <c r="I225" s="241">
        <f>ROUND(E225*H225,2)</f>
        <v>0</v>
      </c>
      <c r="J225" s="240"/>
      <c r="K225" s="241">
        <f>ROUND(E225*J225,2)</f>
        <v>0</v>
      </c>
      <c r="L225" s="241">
        <v>21</v>
      </c>
      <c r="M225" s="241">
        <f>G225*(1+L225/100)</f>
        <v>0</v>
      </c>
      <c r="N225" s="241">
        <v>9.375E-2</v>
      </c>
      <c r="O225" s="241">
        <f>ROUND(E225*N225,2)</f>
        <v>9.08</v>
      </c>
      <c r="P225" s="241">
        <v>0</v>
      </c>
      <c r="Q225" s="241">
        <f>ROUND(E225*P225,2)</f>
        <v>0</v>
      </c>
      <c r="R225" s="241"/>
      <c r="S225" s="241" t="s">
        <v>269</v>
      </c>
      <c r="T225" s="242" t="s">
        <v>127</v>
      </c>
      <c r="U225" s="224">
        <v>0</v>
      </c>
      <c r="V225" s="224">
        <f>ROUND(E225*U225,2)</f>
        <v>0</v>
      </c>
      <c r="W225" s="224"/>
      <c r="X225" s="224" t="s">
        <v>279</v>
      </c>
      <c r="Y225" s="215"/>
      <c r="Z225" s="215"/>
      <c r="AA225" s="215"/>
      <c r="AB225" s="215"/>
      <c r="AC225" s="215"/>
      <c r="AD225" s="215"/>
      <c r="AE225" s="215"/>
      <c r="AF225" s="215"/>
      <c r="AG225" s="215" t="s">
        <v>280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5">
      <c r="A226" s="222"/>
      <c r="B226" s="223"/>
      <c r="C226" s="258" t="s">
        <v>346</v>
      </c>
      <c r="D226" s="225"/>
      <c r="E226" s="226">
        <v>96.9</v>
      </c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133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36">
        <v>54</v>
      </c>
      <c r="B227" s="237" t="s">
        <v>347</v>
      </c>
      <c r="C227" s="256" t="s">
        <v>348</v>
      </c>
      <c r="D227" s="238" t="s">
        <v>125</v>
      </c>
      <c r="E227" s="239">
        <v>91.8</v>
      </c>
      <c r="F227" s="240"/>
      <c r="G227" s="241">
        <f>ROUND(E227*F227,2)</f>
        <v>0</v>
      </c>
      <c r="H227" s="240"/>
      <c r="I227" s="241">
        <f>ROUND(E227*H227,2)</f>
        <v>0</v>
      </c>
      <c r="J227" s="240"/>
      <c r="K227" s="241">
        <f>ROUND(E227*J227,2)</f>
        <v>0</v>
      </c>
      <c r="L227" s="241">
        <v>21</v>
      </c>
      <c r="M227" s="241">
        <f>G227*(1+L227/100)</f>
        <v>0</v>
      </c>
      <c r="N227" s="241">
        <v>9.375E-2</v>
      </c>
      <c r="O227" s="241">
        <f>ROUND(E227*N227,2)</f>
        <v>8.61</v>
      </c>
      <c r="P227" s="241">
        <v>0</v>
      </c>
      <c r="Q227" s="241">
        <f>ROUND(E227*P227,2)</f>
        <v>0</v>
      </c>
      <c r="R227" s="241"/>
      <c r="S227" s="241" t="s">
        <v>269</v>
      </c>
      <c r="T227" s="242" t="s">
        <v>270</v>
      </c>
      <c r="U227" s="224">
        <v>0</v>
      </c>
      <c r="V227" s="224">
        <f>ROUND(E227*U227,2)</f>
        <v>0</v>
      </c>
      <c r="W227" s="224"/>
      <c r="X227" s="224" t="s">
        <v>279</v>
      </c>
      <c r="Y227" s="215"/>
      <c r="Z227" s="215"/>
      <c r="AA227" s="215"/>
      <c r="AB227" s="215"/>
      <c r="AC227" s="215"/>
      <c r="AD227" s="215"/>
      <c r="AE227" s="215"/>
      <c r="AF227" s="215"/>
      <c r="AG227" s="215" t="s">
        <v>280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5">
      <c r="A228" s="222"/>
      <c r="B228" s="223"/>
      <c r="C228" s="258" t="s">
        <v>349</v>
      </c>
      <c r="D228" s="225"/>
      <c r="E228" s="226">
        <v>91.8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133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0.399999999999999" outlineLevel="1" x14ac:dyDescent="0.25">
      <c r="A229" s="236">
        <v>55</v>
      </c>
      <c r="B229" s="237" t="s">
        <v>350</v>
      </c>
      <c r="C229" s="256" t="s">
        <v>351</v>
      </c>
      <c r="D229" s="238" t="s">
        <v>125</v>
      </c>
      <c r="E229" s="239">
        <v>23.46</v>
      </c>
      <c r="F229" s="240"/>
      <c r="G229" s="241">
        <f>ROUND(E229*F229,2)</f>
        <v>0</v>
      </c>
      <c r="H229" s="240"/>
      <c r="I229" s="241">
        <f>ROUND(E229*H229,2)</f>
        <v>0</v>
      </c>
      <c r="J229" s="240"/>
      <c r="K229" s="241">
        <f>ROUND(E229*J229,2)</f>
        <v>0</v>
      </c>
      <c r="L229" s="241">
        <v>21</v>
      </c>
      <c r="M229" s="241">
        <f>G229*(1+L229/100)</f>
        <v>0</v>
      </c>
      <c r="N229" s="241">
        <v>0.188</v>
      </c>
      <c r="O229" s="241">
        <f>ROUND(E229*N229,2)</f>
        <v>4.41</v>
      </c>
      <c r="P229" s="241">
        <v>0</v>
      </c>
      <c r="Q229" s="241">
        <f>ROUND(E229*P229,2)</f>
        <v>0</v>
      </c>
      <c r="R229" s="241" t="s">
        <v>278</v>
      </c>
      <c r="S229" s="241" t="s">
        <v>127</v>
      </c>
      <c r="T229" s="242" t="s">
        <v>127</v>
      </c>
      <c r="U229" s="224">
        <v>0</v>
      </c>
      <c r="V229" s="224">
        <f>ROUND(E229*U229,2)</f>
        <v>0</v>
      </c>
      <c r="W229" s="224"/>
      <c r="X229" s="224" t="s">
        <v>279</v>
      </c>
      <c r="Y229" s="215"/>
      <c r="Z229" s="215"/>
      <c r="AA229" s="215"/>
      <c r="AB229" s="215"/>
      <c r="AC229" s="215"/>
      <c r="AD229" s="215"/>
      <c r="AE229" s="215"/>
      <c r="AF229" s="215"/>
      <c r="AG229" s="215" t="s">
        <v>280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5">
      <c r="A230" s="222"/>
      <c r="B230" s="223"/>
      <c r="C230" s="258" t="s">
        <v>352</v>
      </c>
      <c r="D230" s="225"/>
      <c r="E230" s="226">
        <v>15.3</v>
      </c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24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133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22"/>
      <c r="B231" s="223"/>
      <c r="C231" s="258" t="s">
        <v>337</v>
      </c>
      <c r="D231" s="225"/>
      <c r="E231" s="226">
        <v>8.16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133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5">
      <c r="A232" s="236">
        <v>56</v>
      </c>
      <c r="B232" s="237" t="s">
        <v>353</v>
      </c>
      <c r="C232" s="256" t="s">
        <v>354</v>
      </c>
      <c r="D232" s="238" t="s">
        <v>125</v>
      </c>
      <c r="E232" s="239">
        <v>51</v>
      </c>
      <c r="F232" s="240"/>
      <c r="G232" s="241">
        <f>ROUND(E232*F232,2)</f>
        <v>0</v>
      </c>
      <c r="H232" s="240"/>
      <c r="I232" s="241">
        <f>ROUND(E232*H232,2)</f>
        <v>0</v>
      </c>
      <c r="J232" s="240"/>
      <c r="K232" s="241">
        <f>ROUND(E232*J232,2)</f>
        <v>0</v>
      </c>
      <c r="L232" s="241">
        <v>21</v>
      </c>
      <c r="M232" s="241">
        <f>G232*(1+L232/100)</f>
        <v>0</v>
      </c>
      <c r="N232" s="241">
        <v>0.188</v>
      </c>
      <c r="O232" s="241">
        <f>ROUND(E232*N232,2)</f>
        <v>9.59</v>
      </c>
      <c r="P232" s="241">
        <v>0</v>
      </c>
      <c r="Q232" s="241">
        <f>ROUND(E232*P232,2)</f>
        <v>0</v>
      </c>
      <c r="R232" s="241"/>
      <c r="S232" s="241" t="s">
        <v>269</v>
      </c>
      <c r="T232" s="242" t="s">
        <v>270</v>
      </c>
      <c r="U232" s="224">
        <v>0</v>
      </c>
      <c r="V232" s="224">
        <f>ROUND(E232*U232,2)</f>
        <v>0</v>
      </c>
      <c r="W232" s="224"/>
      <c r="X232" s="224" t="s">
        <v>279</v>
      </c>
      <c r="Y232" s="215"/>
      <c r="Z232" s="215"/>
      <c r="AA232" s="215"/>
      <c r="AB232" s="215"/>
      <c r="AC232" s="215"/>
      <c r="AD232" s="215"/>
      <c r="AE232" s="215"/>
      <c r="AF232" s="215"/>
      <c r="AG232" s="215" t="s">
        <v>280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22"/>
      <c r="B233" s="223"/>
      <c r="C233" s="258" t="s">
        <v>355</v>
      </c>
      <c r="D233" s="225"/>
      <c r="E233" s="226">
        <v>51</v>
      </c>
      <c r="F233" s="224"/>
      <c r="G233" s="224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133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36">
        <v>57</v>
      </c>
      <c r="B234" s="237" t="s">
        <v>356</v>
      </c>
      <c r="C234" s="256" t="s">
        <v>357</v>
      </c>
      <c r="D234" s="238" t="s">
        <v>125</v>
      </c>
      <c r="E234" s="239">
        <v>40.799999999999997</v>
      </c>
      <c r="F234" s="240"/>
      <c r="G234" s="241">
        <f>ROUND(E234*F234,2)</f>
        <v>0</v>
      </c>
      <c r="H234" s="240"/>
      <c r="I234" s="241">
        <f>ROUND(E234*H234,2)</f>
        <v>0</v>
      </c>
      <c r="J234" s="240"/>
      <c r="K234" s="241">
        <f>ROUND(E234*J234,2)</f>
        <v>0</v>
      </c>
      <c r="L234" s="241">
        <v>21</v>
      </c>
      <c r="M234" s="241">
        <f>G234*(1+L234/100)</f>
        <v>0</v>
      </c>
      <c r="N234" s="241">
        <v>0.188</v>
      </c>
      <c r="O234" s="241">
        <f>ROUND(E234*N234,2)</f>
        <v>7.67</v>
      </c>
      <c r="P234" s="241">
        <v>0</v>
      </c>
      <c r="Q234" s="241">
        <f>ROUND(E234*P234,2)</f>
        <v>0</v>
      </c>
      <c r="R234" s="241"/>
      <c r="S234" s="241" t="s">
        <v>269</v>
      </c>
      <c r="T234" s="242" t="s">
        <v>270</v>
      </c>
      <c r="U234" s="224">
        <v>0</v>
      </c>
      <c r="V234" s="224">
        <f>ROUND(E234*U234,2)</f>
        <v>0</v>
      </c>
      <c r="W234" s="224"/>
      <c r="X234" s="224" t="s">
        <v>279</v>
      </c>
      <c r="Y234" s="215"/>
      <c r="Z234" s="215"/>
      <c r="AA234" s="215"/>
      <c r="AB234" s="215"/>
      <c r="AC234" s="215"/>
      <c r="AD234" s="215"/>
      <c r="AE234" s="215"/>
      <c r="AF234" s="215"/>
      <c r="AG234" s="215" t="s">
        <v>280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5">
      <c r="A235" s="222"/>
      <c r="B235" s="223"/>
      <c r="C235" s="258" t="s">
        <v>358</v>
      </c>
      <c r="D235" s="225"/>
      <c r="E235" s="226">
        <v>40.799999999999997</v>
      </c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133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ht="20.399999999999999" outlineLevel="1" x14ac:dyDescent="0.25">
      <c r="A236" s="236">
        <v>58</v>
      </c>
      <c r="B236" s="237" t="s">
        <v>359</v>
      </c>
      <c r="C236" s="256" t="s">
        <v>360</v>
      </c>
      <c r="D236" s="238" t="s">
        <v>125</v>
      </c>
      <c r="E236" s="239">
        <v>193.8</v>
      </c>
      <c r="F236" s="240"/>
      <c r="G236" s="241">
        <f>ROUND(E236*F236,2)</f>
        <v>0</v>
      </c>
      <c r="H236" s="240"/>
      <c r="I236" s="241">
        <f>ROUND(E236*H236,2)</f>
        <v>0</v>
      </c>
      <c r="J236" s="240"/>
      <c r="K236" s="241">
        <f>ROUND(E236*J236,2)</f>
        <v>0</v>
      </c>
      <c r="L236" s="241">
        <v>21</v>
      </c>
      <c r="M236" s="241">
        <f>G236*(1+L236/100)</f>
        <v>0</v>
      </c>
      <c r="N236" s="241">
        <v>0.188</v>
      </c>
      <c r="O236" s="241">
        <f>ROUND(E236*N236,2)</f>
        <v>36.43</v>
      </c>
      <c r="P236" s="241">
        <v>0</v>
      </c>
      <c r="Q236" s="241">
        <f>ROUND(E236*P236,2)</f>
        <v>0</v>
      </c>
      <c r="R236" s="241" t="s">
        <v>278</v>
      </c>
      <c r="S236" s="241" t="s">
        <v>127</v>
      </c>
      <c r="T236" s="242" t="s">
        <v>127</v>
      </c>
      <c r="U236" s="224">
        <v>0</v>
      </c>
      <c r="V236" s="224">
        <f>ROUND(E236*U236,2)</f>
        <v>0</v>
      </c>
      <c r="W236" s="224"/>
      <c r="X236" s="224" t="s">
        <v>279</v>
      </c>
      <c r="Y236" s="215"/>
      <c r="Z236" s="215"/>
      <c r="AA236" s="215"/>
      <c r="AB236" s="215"/>
      <c r="AC236" s="215"/>
      <c r="AD236" s="215"/>
      <c r="AE236" s="215"/>
      <c r="AF236" s="215"/>
      <c r="AG236" s="215" t="s">
        <v>280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5">
      <c r="A237" s="222"/>
      <c r="B237" s="223"/>
      <c r="C237" s="258" t="s">
        <v>361</v>
      </c>
      <c r="D237" s="225"/>
      <c r="E237" s="226">
        <v>193.8</v>
      </c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133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ht="20.399999999999999" outlineLevel="1" x14ac:dyDescent="0.25">
      <c r="A238" s="236">
        <v>59</v>
      </c>
      <c r="B238" s="237" t="s">
        <v>362</v>
      </c>
      <c r="C238" s="256" t="s">
        <v>363</v>
      </c>
      <c r="D238" s="238" t="s">
        <v>125</v>
      </c>
      <c r="E238" s="239">
        <v>15.3</v>
      </c>
      <c r="F238" s="240"/>
      <c r="G238" s="241">
        <f>ROUND(E238*F238,2)</f>
        <v>0</v>
      </c>
      <c r="H238" s="240"/>
      <c r="I238" s="241">
        <f>ROUND(E238*H238,2)</f>
        <v>0</v>
      </c>
      <c r="J238" s="240"/>
      <c r="K238" s="241">
        <f>ROUND(E238*J238,2)</f>
        <v>0</v>
      </c>
      <c r="L238" s="241">
        <v>21</v>
      </c>
      <c r="M238" s="241">
        <f>G238*(1+L238/100)</f>
        <v>0</v>
      </c>
      <c r="N238" s="241">
        <v>0.188</v>
      </c>
      <c r="O238" s="241">
        <f>ROUND(E238*N238,2)</f>
        <v>2.88</v>
      </c>
      <c r="P238" s="241">
        <v>0</v>
      </c>
      <c r="Q238" s="241">
        <f>ROUND(E238*P238,2)</f>
        <v>0</v>
      </c>
      <c r="R238" s="241" t="s">
        <v>278</v>
      </c>
      <c r="S238" s="241" t="s">
        <v>127</v>
      </c>
      <c r="T238" s="242" t="s">
        <v>127</v>
      </c>
      <c r="U238" s="224">
        <v>0</v>
      </c>
      <c r="V238" s="224">
        <f>ROUND(E238*U238,2)</f>
        <v>0</v>
      </c>
      <c r="W238" s="224"/>
      <c r="X238" s="224" t="s">
        <v>279</v>
      </c>
      <c r="Y238" s="215"/>
      <c r="Z238" s="215"/>
      <c r="AA238" s="215"/>
      <c r="AB238" s="215"/>
      <c r="AC238" s="215"/>
      <c r="AD238" s="215"/>
      <c r="AE238" s="215"/>
      <c r="AF238" s="215"/>
      <c r="AG238" s="215" t="s">
        <v>280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5">
      <c r="A239" s="222"/>
      <c r="B239" s="223"/>
      <c r="C239" s="258" t="s">
        <v>364</v>
      </c>
      <c r="D239" s="225"/>
      <c r="E239" s="226">
        <v>15.3</v>
      </c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133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x14ac:dyDescent="0.25">
      <c r="A240" s="230" t="s">
        <v>121</v>
      </c>
      <c r="B240" s="231" t="s">
        <v>78</v>
      </c>
      <c r="C240" s="255" t="s">
        <v>79</v>
      </c>
      <c r="D240" s="232"/>
      <c r="E240" s="233"/>
      <c r="F240" s="234"/>
      <c r="G240" s="234">
        <f>SUMIF(AG241:AG255,"&lt;&gt;NOR",G241:G255)</f>
        <v>0</v>
      </c>
      <c r="H240" s="234"/>
      <c r="I240" s="234">
        <f>SUM(I241:I255)</f>
        <v>0</v>
      </c>
      <c r="J240" s="234"/>
      <c r="K240" s="234">
        <f>SUM(K241:K255)</f>
        <v>0</v>
      </c>
      <c r="L240" s="234"/>
      <c r="M240" s="234">
        <f>SUM(M241:M255)</f>
        <v>0</v>
      </c>
      <c r="N240" s="234"/>
      <c r="O240" s="234">
        <f>SUM(O241:O255)</f>
        <v>25.45</v>
      </c>
      <c r="P240" s="234"/>
      <c r="Q240" s="234">
        <f>SUM(Q241:Q255)</f>
        <v>0</v>
      </c>
      <c r="R240" s="234"/>
      <c r="S240" s="234"/>
      <c r="T240" s="235"/>
      <c r="U240" s="229"/>
      <c r="V240" s="229">
        <f>SUM(V241:V255)</f>
        <v>27.08</v>
      </c>
      <c r="W240" s="229"/>
      <c r="X240" s="229"/>
      <c r="AG240" t="s">
        <v>122</v>
      </c>
    </row>
    <row r="241" spans="1:60" outlineLevel="1" x14ac:dyDescent="0.25">
      <c r="A241" s="236">
        <v>60</v>
      </c>
      <c r="B241" s="237" t="s">
        <v>365</v>
      </c>
      <c r="C241" s="256" t="s">
        <v>366</v>
      </c>
      <c r="D241" s="238" t="s">
        <v>158</v>
      </c>
      <c r="E241" s="239">
        <v>5.9596999999999998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21</v>
      </c>
      <c r="M241" s="241">
        <f>G241*(1+L241/100)</f>
        <v>0</v>
      </c>
      <c r="N241" s="241">
        <v>2.5249999999999999</v>
      </c>
      <c r="O241" s="241">
        <f>ROUND(E241*N241,2)</f>
        <v>15.05</v>
      </c>
      <c r="P241" s="241">
        <v>0</v>
      </c>
      <c r="Q241" s="241">
        <f>ROUND(E241*P241,2)</f>
        <v>0</v>
      </c>
      <c r="R241" s="241" t="s">
        <v>226</v>
      </c>
      <c r="S241" s="241" t="s">
        <v>127</v>
      </c>
      <c r="T241" s="242" t="s">
        <v>127</v>
      </c>
      <c r="U241" s="224">
        <v>2.58</v>
      </c>
      <c r="V241" s="224">
        <f>ROUND(E241*U241,2)</f>
        <v>15.38</v>
      </c>
      <c r="W241" s="224"/>
      <c r="X241" s="224" t="s">
        <v>128</v>
      </c>
      <c r="Y241" s="215"/>
      <c r="Z241" s="215"/>
      <c r="AA241" s="215"/>
      <c r="AB241" s="215"/>
      <c r="AC241" s="215"/>
      <c r="AD241" s="215"/>
      <c r="AE241" s="215"/>
      <c r="AF241" s="215"/>
      <c r="AG241" s="215" t="s">
        <v>129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5">
      <c r="A242" s="222"/>
      <c r="B242" s="223"/>
      <c r="C242" s="257" t="s">
        <v>367</v>
      </c>
      <c r="D242" s="243"/>
      <c r="E242" s="243"/>
      <c r="F242" s="243"/>
      <c r="G242" s="243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24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131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22"/>
      <c r="B243" s="223"/>
      <c r="C243" s="262" t="s">
        <v>368</v>
      </c>
      <c r="D243" s="252"/>
      <c r="E243" s="252"/>
      <c r="F243" s="252"/>
      <c r="G243" s="252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15"/>
      <c r="Z243" s="215"/>
      <c r="AA243" s="215"/>
      <c r="AB243" s="215"/>
      <c r="AC243" s="215"/>
      <c r="AD243" s="215"/>
      <c r="AE243" s="215"/>
      <c r="AF243" s="215"/>
      <c r="AG243" s="215" t="s">
        <v>200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5">
      <c r="A244" s="222"/>
      <c r="B244" s="223"/>
      <c r="C244" s="259" t="s">
        <v>161</v>
      </c>
      <c r="D244" s="227"/>
      <c r="E244" s="228"/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24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133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5">
      <c r="A245" s="222"/>
      <c r="B245" s="223"/>
      <c r="C245" s="260" t="s">
        <v>369</v>
      </c>
      <c r="D245" s="227"/>
      <c r="E245" s="228">
        <v>3.444</v>
      </c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133</v>
      </c>
      <c r="AH245" s="215">
        <v>2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5">
      <c r="A246" s="222"/>
      <c r="B246" s="223"/>
      <c r="C246" s="260" t="s">
        <v>370</v>
      </c>
      <c r="D246" s="227"/>
      <c r="E246" s="228">
        <v>9.9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133</v>
      </c>
      <c r="AH246" s="215">
        <v>2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5">
      <c r="A247" s="222"/>
      <c r="B247" s="223"/>
      <c r="C247" s="260" t="s">
        <v>371</v>
      </c>
      <c r="D247" s="227"/>
      <c r="E247" s="228">
        <v>40.156999999999996</v>
      </c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133</v>
      </c>
      <c r="AH247" s="215">
        <v>2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5">
      <c r="A248" s="222"/>
      <c r="B248" s="223"/>
      <c r="C248" s="260" t="s">
        <v>372</v>
      </c>
      <c r="D248" s="227"/>
      <c r="E248" s="228">
        <v>2.6480000000000001</v>
      </c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24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133</v>
      </c>
      <c r="AH248" s="215">
        <v>2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22"/>
      <c r="B249" s="223"/>
      <c r="C249" s="260" t="s">
        <v>373</v>
      </c>
      <c r="D249" s="227"/>
      <c r="E249" s="228">
        <v>3.448</v>
      </c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133</v>
      </c>
      <c r="AH249" s="215">
        <v>2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5">
      <c r="A250" s="222"/>
      <c r="B250" s="223"/>
      <c r="C250" s="259" t="s">
        <v>167</v>
      </c>
      <c r="D250" s="227"/>
      <c r="E250" s="228"/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24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133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5">
      <c r="A251" s="222"/>
      <c r="B251" s="223"/>
      <c r="C251" s="258" t="s">
        <v>374</v>
      </c>
      <c r="D251" s="225"/>
      <c r="E251" s="226">
        <v>5.9596999999999998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133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5">
      <c r="A252" s="236">
        <v>61</v>
      </c>
      <c r="B252" s="237" t="s">
        <v>375</v>
      </c>
      <c r="C252" s="256" t="s">
        <v>376</v>
      </c>
      <c r="D252" s="238" t="s">
        <v>125</v>
      </c>
      <c r="E252" s="239">
        <v>20</v>
      </c>
      <c r="F252" s="240"/>
      <c r="G252" s="241">
        <f>ROUND(E252*F252,2)</f>
        <v>0</v>
      </c>
      <c r="H252" s="240"/>
      <c r="I252" s="241">
        <f>ROUND(E252*H252,2)</f>
        <v>0</v>
      </c>
      <c r="J252" s="240"/>
      <c r="K252" s="241">
        <f>ROUND(E252*J252,2)</f>
        <v>0</v>
      </c>
      <c r="L252" s="241">
        <v>21</v>
      </c>
      <c r="M252" s="241">
        <f>G252*(1+L252/100)</f>
        <v>0</v>
      </c>
      <c r="N252" s="241">
        <v>0.16</v>
      </c>
      <c r="O252" s="241">
        <f>ROUND(E252*N252,2)</f>
        <v>3.2</v>
      </c>
      <c r="P252" s="241">
        <v>0</v>
      </c>
      <c r="Q252" s="241">
        <f>ROUND(E252*P252,2)</f>
        <v>0</v>
      </c>
      <c r="R252" s="241" t="s">
        <v>226</v>
      </c>
      <c r="S252" s="241" t="s">
        <v>127</v>
      </c>
      <c r="T252" s="242" t="s">
        <v>127</v>
      </c>
      <c r="U252" s="224">
        <v>0.18</v>
      </c>
      <c r="V252" s="224">
        <f>ROUND(E252*U252,2)</f>
        <v>3.6</v>
      </c>
      <c r="W252" s="224"/>
      <c r="X252" s="224" t="s">
        <v>128</v>
      </c>
      <c r="Y252" s="215"/>
      <c r="Z252" s="215"/>
      <c r="AA252" s="215"/>
      <c r="AB252" s="215"/>
      <c r="AC252" s="215"/>
      <c r="AD252" s="215"/>
      <c r="AE252" s="215"/>
      <c r="AF252" s="215"/>
      <c r="AG252" s="215" t="s">
        <v>129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22"/>
      <c r="B253" s="223"/>
      <c r="C253" s="258" t="s">
        <v>265</v>
      </c>
      <c r="D253" s="225"/>
      <c r="E253" s="226">
        <v>20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133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36">
        <v>62</v>
      </c>
      <c r="B254" s="237" t="s">
        <v>377</v>
      </c>
      <c r="C254" s="256" t="s">
        <v>378</v>
      </c>
      <c r="D254" s="238" t="s">
        <v>125</v>
      </c>
      <c r="E254" s="239">
        <v>30</v>
      </c>
      <c r="F254" s="240"/>
      <c r="G254" s="241">
        <f>ROUND(E254*F254,2)</f>
        <v>0</v>
      </c>
      <c r="H254" s="240"/>
      <c r="I254" s="241">
        <f>ROUND(E254*H254,2)</f>
        <v>0</v>
      </c>
      <c r="J254" s="240"/>
      <c r="K254" s="241">
        <f>ROUND(E254*J254,2)</f>
        <v>0</v>
      </c>
      <c r="L254" s="241">
        <v>21</v>
      </c>
      <c r="M254" s="241">
        <f>G254*(1+L254/100)</f>
        <v>0</v>
      </c>
      <c r="N254" s="241">
        <v>0.24</v>
      </c>
      <c r="O254" s="241">
        <f>ROUND(E254*N254,2)</f>
        <v>7.2</v>
      </c>
      <c r="P254" s="241">
        <v>0</v>
      </c>
      <c r="Q254" s="241">
        <f>ROUND(E254*P254,2)</f>
        <v>0</v>
      </c>
      <c r="R254" s="241"/>
      <c r="S254" s="241" t="s">
        <v>269</v>
      </c>
      <c r="T254" s="242" t="s">
        <v>270</v>
      </c>
      <c r="U254" s="224">
        <v>0.27</v>
      </c>
      <c r="V254" s="224">
        <f>ROUND(E254*U254,2)</f>
        <v>8.1</v>
      </c>
      <c r="W254" s="224"/>
      <c r="X254" s="224" t="s">
        <v>128</v>
      </c>
      <c r="Y254" s="215"/>
      <c r="Z254" s="215"/>
      <c r="AA254" s="215"/>
      <c r="AB254" s="215"/>
      <c r="AC254" s="215"/>
      <c r="AD254" s="215"/>
      <c r="AE254" s="215"/>
      <c r="AF254" s="215"/>
      <c r="AG254" s="215" t="s">
        <v>129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5">
      <c r="A255" s="222"/>
      <c r="B255" s="223"/>
      <c r="C255" s="258" t="s">
        <v>266</v>
      </c>
      <c r="D255" s="225"/>
      <c r="E255" s="226">
        <v>30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133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x14ac:dyDescent="0.25">
      <c r="A256" s="230" t="s">
        <v>121</v>
      </c>
      <c r="B256" s="231" t="s">
        <v>80</v>
      </c>
      <c r="C256" s="255" t="s">
        <v>81</v>
      </c>
      <c r="D256" s="232"/>
      <c r="E256" s="233"/>
      <c r="F256" s="234"/>
      <c r="G256" s="234">
        <f>SUMIF(AG257:AG261,"&lt;&gt;NOR",G257:G261)</f>
        <v>0</v>
      </c>
      <c r="H256" s="234"/>
      <c r="I256" s="234">
        <f>SUM(I257:I261)</f>
        <v>0</v>
      </c>
      <c r="J256" s="234"/>
      <c r="K256" s="234">
        <f>SUM(K257:K261)</f>
        <v>0</v>
      </c>
      <c r="L256" s="234"/>
      <c r="M256" s="234">
        <f>SUM(M257:M261)</f>
        <v>0</v>
      </c>
      <c r="N256" s="234"/>
      <c r="O256" s="234">
        <f>SUM(O257:O261)</f>
        <v>46.61</v>
      </c>
      <c r="P256" s="234"/>
      <c r="Q256" s="234">
        <f>SUM(Q257:Q261)</f>
        <v>0</v>
      </c>
      <c r="R256" s="234"/>
      <c r="S256" s="234"/>
      <c r="T256" s="235"/>
      <c r="U256" s="229"/>
      <c r="V256" s="229">
        <f>SUM(V257:V261)</f>
        <v>52.319999999999993</v>
      </c>
      <c r="W256" s="229"/>
      <c r="X256" s="229"/>
      <c r="AG256" t="s">
        <v>122</v>
      </c>
    </row>
    <row r="257" spans="1:60" ht="30.6" outlineLevel="1" x14ac:dyDescent="0.25">
      <c r="A257" s="236">
        <v>63</v>
      </c>
      <c r="B257" s="237" t="s">
        <v>379</v>
      </c>
      <c r="C257" s="256" t="s">
        <v>380</v>
      </c>
      <c r="D257" s="238" t="s">
        <v>154</v>
      </c>
      <c r="E257" s="239">
        <v>127</v>
      </c>
      <c r="F257" s="240"/>
      <c r="G257" s="241">
        <f>ROUND(E257*F257,2)</f>
        <v>0</v>
      </c>
      <c r="H257" s="240"/>
      <c r="I257" s="241">
        <f>ROUND(E257*H257,2)</f>
        <v>0</v>
      </c>
      <c r="J257" s="240"/>
      <c r="K257" s="241">
        <f>ROUND(E257*J257,2)</f>
        <v>0</v>
      </c>
      <c r="L257" s="241">
        <v>21</v>
      </c>
      <c r="M257" s="241">
        <f>G257*(1+L257/100)</f>
        <v>0</v>
      </c>
      <c r="N257" s="241">
        <v>0.15223999999999999</v>
      </c>
      <c r="O257" s="241">
        <f>ROUND(E257*N257,2)</f>
        <v>19.329999999999998</v>
      </c>
      <c r="P257" s="241">
        <v>0</v>
      </c>
      <c r="Q257" s="241">
        <f>ROUND(E257*P257,2)</f>
        <v>0</v>
      </c>
      <c r="R257" s="241" t="s">
        <v>126</v>
      </c>
      <c r="S257" s="241" t="s">
        <v>127</v>
      </c>
      <c r="T257" s="242" t="s">
        <v>127</v>
      </c>
      <c r="U257" s="224">
        <v>0.14000000000000001</v>
      </c>
      <c r="V257" s="224">
        <f>ROUND(E257*U257,2)</f>
        <v>17.78</v>
      </c>
      <c r="W257" s="224"/>
      <c r="X257" s="224" t="s">
        <v>128</v>
      </c>
      <c r="Y257" s="215"/>
      <c r="Z257" s="215"/>
      <c r="AA257" s="215"/>
      <c r="AB257" s="215"/>
      <c r="AC257" s="215"/>
      <c r="AD257" s="215"/>
      <c r="AE257" s="215"/>
      <c r="AF257" s="215"/>
      <c r="AG257" s="215" t="s">
        <v>129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5">
      <c r="A258" s="222"/>
      <c r="B258" s="223"/>
      <c r="C258" s="257" t="s">
        <v>381</v>
      </c>
      <c r="D258" s="243"/>
      <c r="E258" s="243"/>
      <c r="F258" s="243"/>
      <c r="G258" s="243"/>
      <c r="H258" s="224"/>
      <c r="I258" s="224"/>
      <c r="J258" s="224"/>
      <c r="K258" s="224"/>
      <c r="L258" s="224"/>
      <c r="M258" s="224"/>
      <c r="N258" s="224"/>
      <c r="O258" s="224"/>
      <c r="P258" s="224"/>
      <c r="Q258" s="224"/>
      <c r="R258" s="224"/>
      <c r="S258" s="224"/>
      <c r="T258" s="224"/>
      <c r="U258" s="224"/>
      <c r="V258" s="224"/>
      <c r="W258" s="224"/>
      <c r="X258" s="224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131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ht="30.6" outlineLevel="1" x14ac:dyDescent="0.25">
      <c r="A259" s="236">
        <v>64</v>
      </c>
      <c r="B259" s="237" t="s">
        <v>382</v>
      </c>
      <c r="C259" s="256" t="s">
        <v>383</v>
      </c>
      <c r="D259" s="238" t="s">
        <v>154</v>
      </c>
      <c r="E259" s="239">
        <v>102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21</v>
      </c>
      <c r="M259" s="241">
        <f>G259*(1+L259/100)</f>
        <v>0</v>
      </c>
      <c r="N259" s="241">
        <v>0.22133</v>
      </c>
      <c r="O259" s="241">
        <f>ROUND(E259*N259,2)</f>
        <v>22.58</v>
      </c>
      <c r="P259" s="241">
        <v>0</v>
      </c>
      <c r="Q259" s="241">
        <f>ROUND(E259*P259,2)</f>
        <v>0</v>
      </c>
      <c r="R259" s="241" t="s">
        <v>126</v>
      </c>
      <c r="S259" s="241" t="s">
        <v>127</v>
      </c>
      <c r="T259" s="242" t="s">
        <v>127</v>
      </c>
      <c r="U259" s="224">
        <v>0.27200000000000002</v>
      </c>
      <c r="V259" s="224">
        <f>ROUND(E259*U259,2)</f>
        <v>27.74</v>
      </c>
      <c r="W259" s="224"/>
      <c r="X259" s="224" t="s">
        <v>128</v>
      </c>
      <c r="Y259" s="215"/>
      <c r="Z259" s="215"/>
      <c r="AA259" s="215"/>
      <c r="AB259" s="215"/>
      <c r="AC259" s="215"/>
      <c r="AD259" s="215"/>
      <c r="AE259" s="215"/>
      <c r="AF259" s="215"/>
      <c r="AG259" s="215" t="s">
        <v>129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5">
      <c r="A260" s="222"/>
      <c r="B260" s="223"/>
      <c r="C260" s="257" t="s">
        <v>384</v>
      </c>
      <c r="D260" s="243"/>
      <c r="E260" s="243"/>
      <c r="F260" s="243"/>
      <c r="G260" s="243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24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131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5">
      <c r="A261" s="245">
        <v>65</v>
      </c>
      <c r="B261" s="246" t="s">
        <v>385</v>
      </c>
      <c r="C261" s="261" t="s">
        <v>386</v>
      </c>
      <c r="D261" s="247" t="s">
        <v>154</v>
      </c>
      <c r="E261" s="248">
        <v>25</v>
      </c>
      <c r="F261" s="249"/>
      <c r="G261" s="250">
        <f>ROUND(E261*F261,2)</f>
        <v>0</v>
      </c>
      <c r="H261" s="249"/>
      <c r="I261" s="250">
        <f>ROUND(E261*H261,2)</f>
        <v>0</v>
      </c>
      <c r="J261" s="249"/>
      <c r="K261" s="250">
        <f>ROUND(E261*J261,2)</f>
        <v>0</v>
      </c>
      <c r="L261" s="250">
        <v>21</v>
      </c>
      <c r="M261" s="250">
        <f>G261*(1+L261/100)</f>
        <v>0</v>
      </c>
      <c r="N261" s="250">
        <v>0.188</v>
      </c>
      <c r="O261" s="250">
        <f>ROUND(E261*N261,2)</f>
        <v>4.7</v>
      </c>
      <c r="P261" s="250">
        <v>0</v>
      </c>
      <c r="Q261" s="250">
        <f>ROUND(E261*P261,2)</f>
        <v>0</v>
      </c>
      <c r="R261" s="250"/>
      <c r="S261" s="250" t="s">
        <v>269</v>
      </c>
      <c r="T261" s="251" t="s">
        <v>270</v>
      </c>
      <c r="U261" s="224">
        <v>0.27200000000000002</v>
      </c>
      <c r="V261" s="224">
        <f>ROUND(E261*U261,2)</f>
        <v>6.8</v>
      </c>
      <c r="W261" s="224"/>
      <c r="X261" s="224" t="s">
        <v>128</v>
      </c>
      <c r="Y261" s="215"/>
      <c r="Z261" s="215"/>
      <c r="AA261" s="215"/>
      <c r="AB261" s="215"/>
      <c r="AC261" s="215"/>
      <c r="AD261" s="215"/>
      <c r="AE261" s="215"/>
      <c r="AF261" s="215"/>
      <c r="AG261" s="215" t="s">
        <v>129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x14ac:dyDescent="0.25">
      <c r="A262" s="230" t="s">
        <v>121</v>
      </c>
      <c r="B262" s="231" t="s">
        <v>82</v>
      </c>
      <c r="C262" s="255" t="s">
        <v>83</v>
      </c>
      <c r="D262" s="232"/>
      <c r="E262" s="233"/>
      <c r="F262" s="234"/>
      <c r="G262" s="234">
        <f>SUMIF(AG263:AG265,"&lt;&gt;NOR",G263:G265)</f>
        <v>0</v>
      </c>
      <c r="H262" s="234"/>
      <c r="I262" s="234">
        <f>SUM(I263:I265)</f>
        <v>0</v>
      </c>
      <c r="J262" s="234"/>
      <c r="K262" s="234">
        <f>SUM(K263:K265)</f>
        <v>0</v>
      </c>
      <c r="L262" s="234"/>
      <c r="M262" s="234">
        <f>SUM(M263:M265)</f>
        <v>0</v>
      </c>
      <c r="N262" s="234"/>
      <c r="O262" s="234">
        <f>SUM(O263:O265)</f>
        <v>0.01</v>
      </c>
      <c r="P262" s="234"/>
      <c r="Q262" s="234">
        <f>SUM(Q263:Q265)</f>
        <v>0</v>
      </c>
      <c r="R262" s="234"/>
      <c r="S262" s="234"/>
      <c r="T262" s="235"/>
      <c r="U262" s="229"/>
      <c r="V262" s="229">
        <f>SUM(V263:V265)</f>
        <v>2.12</v>
      </c>
      <c r="W262" s="229"/>
      <c r="X262" s="229"/>
      <c r="AG262" t="s">
        <v>122</v>
      </c>
    </row>
    <row r="263" spans="1:60" outlineLevel="1" x14ac:dyDescent="0.25">
      <c r="A263" s="236">
        <v>66</v>
      </c>
      <c r="B263" s="237" t="s">
        <v>387</v>
      </c>
      <c r="C263" s="256" t="s">
        <v>388</v>
      </c>
      <c r="D263" s="238" t="s">
        <v>125</v>
      </c>
      <c r="E263" s="239">
        <v>10.615</v>
      </c>
      <c r="F263" s="240"/>
      <c r="G263" s="241">
        <f>ROUND(E263*F263,2)</f>
        <v>0</v>
      </c>
      <c r="H263" s="240"/>
      <c r="I263" s="241">
        <f>ROUND(E263*H263,2)</f>
        <v>0</v>
      </c>
      <c r="J263" s="240"/>
      <c r="K263" s="241">
        <f>ROUND(E263*J263,2)</f>
        <v>0</v>
      </c>
      <c r="L263" s="241">
        <v>21</v>
      </c>
      <c r="M263" s="241">
        <f>G263*(1+L263/100)</f>
        <v>0</v>
      </c>
      <c r="N263" s="241">
        <v>6.3000000000000003E-4</v>
      </c>
      <c r="O263" s="241">
        <f>ROUND(E263*N263,2)</f>
        <v>0.01</v>
      </c>
      <c r="P263" s="241">
        <v>0</v>
      </c>
      <c r="Q263" s="241">
        <f>ROUND(E263*P263,2)</f>
        <v>0</v>
      </c>
      <c r="R263" s="241" t="s">
        <v>226</v>
      </c>
      <c r="S263" s="241" t="s">
        <v>127</v>
      </c>
      <c r="T263" s="242" t="s">
        <v>127</v>
      </c>
      <c r="U263" s="224">
        <v>0.2</v>
      </c>
      <c r="V263" s="224">
        <f>ROUND(E263*U263,2)</f>
        <v>2.12</v>
      </c>
      <c r="W263" s="224"/>
      <c r="X263" s="224" t="s">
        <v>128</v>
      </c>
      <c r="Y263" s="215"/>
      <c r="Z263" s="215"/>
      <c r="AA263" s="215"/>
      <c r="AB263" s="215"/>
      <c r="AC263" s="215"/>
      <c r="AD263" s="215"/>
      <c r="AE263" s="215"/>
      <c r="AF263" s="215"/>
      <c r="AG263" s="215" t="s">
        <v>129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5">
      <c r="A264" s="222"/>
      <c r="B264" s="223"/>
      <c r="C264" s="257" t="s">
        <v>389</v>
      </c>
      <c r="D264" s="243"/>
      <c r="E264" s="243"/>
      <c r="F264" s="243"/>
      <c r="G264" s="243"/>
      <c r="H264" s="224"/>
      <c r="I264" s="224"/>
      <c r="J264" s="224"/>
      <c r="K264" s="224"/>
      <c r="L264" s="224"/>
      <c r="M264" s="224"/>
      <c r="N264" s="224"/>
      <c r="O264" s="224"/>
      <c r="P264" s="224"/>
      <c r="Q264" s="224"/>
      <c r="R264" s="224"/>
      <c r="S264" s="224"/>
      <c r="T264" s="224"/>
      <c r="U264" s="224"/>
      <c r="V264" s="224"/>
      <c r="W264" s="224"/>
      <c r="X264" s="224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131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44" t="str">
        <f>C264</f>
        <v>včetně dodání a osazení v jakémkoliv zdivu, včetně jednostranného zajištění polohy vložek proti sesmeknutí (např. přibitím, maltovými terči).</v>
      </c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22"/>
      <c r="B265" s="223"/>
      <c r="C265" s="258" t="s">
        <v>390</v>
      </c>
      <c r="D265" s="225"/>
      <c r="E265" s="226">
        <v>10.615</v>
      </c>
      <c r="F265" s="224"/>
      <c r="G265" s="224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24"/>
      <c r="Y265" s="215"/>
      <c r="Z265" s="215"/>
      <c r="AA265" s="215"/>
      <c r="AB265" s="215"/>
      <c r="AC265" s="215"/>
      <c r="AD265" s="215"/>
      <c r="AE265" s="215"/>
      <c r="AF265" s="215"/>
      <c r="AG265" s="215" t="s">
        <v>133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x14ac:dyDescent="0.25">
      <c r="A266" s="230" t="s">
        <v>121</v>
      </c>
      <c r="B266" s="231" t="s">
        <v>84</v>
      </c>
      <c r="C266" s="255" t="s">
        <v>85</v>
      </c>
      <c r="D266" s="232"/>
      <c r="E266" s="233"/>
      <c r="F266" s="234"/>
      <c r="G266" s="234">
        <f>SUMIF(AG267:AG275,"&lt;&gt;NOR",G267:G275)</f>
        <v>0</v>
      </c>
      <c r="H266" s="234"/>
      <c r="I266" s="234">
        <f>SUM(I267:I275)</f>
        <v>0</v>
      </c>
      <c r="J266" s="234"/>
      <c r="K266" s="234">
        <f>SUM(K267:K275)</f>
        <v>0</v>
      </c>
      <c r="L266" s="234"/>
      <c r="M266" s="234">
        <f>SUM(M267:M275)</f>
        <v>0</v>
      </c>
      <c r="N266" s="234"/>
      <c r="O266" s="234">
        <f>SUM(O267:O275)</f>
        <v>0</v>
      </c>
      <c r="P266" s="234"/>
      <c r="Q266" s="234">
        <f>SUM(Q267:Q275)</f>
        <v>31.24</v>
      </c>
      <c r="R266" s="234"/>
      <c r="S266" s="234"/>
      <c r="T266" s="235"/>
      <c r="U266" s="229"/>
      <c r="V266" s="229">
        <f>SUM(V267:V275)</f>
        <v>39.69</v>
      </c>
      <c r="W266" s="229"/>
      <c r="X266" s="229"/>
      <c r="AG266" t="s">
        <v>122</v>
      </c>
    </row>
    <row r="267" spans="1:60" outlineLevel="1" x14ac:dyDescent="0.25">
      <c r="A267" s="236">
        <v>67</v>
      </c>
      <c r="B267" s="237" t="s">
        <v>391</v>
      </c>
      <c r="C267" s="256" t="s">
        <v>392</v>
      </c>
      <c r="D267" s="238" t="s">
        <v>158</v>
      </c>
      <c r="E267" s="239">
        <v>1.0868</v>
      </c>
      <c r="F267" s="240"/>
      <c r="G267" s="241">
        <f>ROUND(E267*F267,2)</f>
        <v>0</v>
      </c>
      <c r="H267" s="240"/>
      <c r="I267" s="241">
        <f>ROUND(E267*H267,2)</f>
        <v>0</v>
      </c>
      <c r="J267" s="240"/>
      <c r="K267" s="241">
        <f>ROUND(E267*J267,2)</f>
        <v>0</v>
      </c>
      <c r="L267" s="241">
        <v>21</v>
      </c>
      <c r="M267" s="241">
        <f>G267*(1+L267/100)</f>
        <v>0</v>
      </c>
      <c r="N267" s="241">
        <v>1.47E-3</v>
      </c>
      <c r="O267" s="241">
        <f>ROUND(E267*N267,2)</f>
        <v>0</v>
      </c>
      <c r="P267" s="241">
        <v>2.4</v>
      </c>
      <c r="Q267" s="241">
        <f>ROUND(E267*P267,2)</f>
        <v>2.61</v>
      </c>
      <c r="R267" s="241" t="s">
        <v>393</v>
      </c>
      <c r="S267" s="241" t="s">
        <v>127</v>
      </c>
      <c r="T267" s="242" t="s">
        <v>127</v>
      </c>
      <c r="U267" s="224">
        <v>8.5</v>
      </c>
      <c r="V267" s="224">
        <f>ROUND(E267*U267,2)</f>
        <v>9.24</v>
      </c>
      <c r="W267" s="224"/>
      <c r="X267" s="224" t="s">
        <v>128</v>
      </c>
      <c r="Y267" s="215"/>
      <c r="Z267" s="215"/>
      <c r="AA267" s="215"/>
      <c r="AB267" s="215"/>
      <c r="AC267" s="215"/>
      <c r="AD267" s="215"/>
      <c r="AE267" s="215"/>
      <c r="AF267" s="215"/>
      <c r="AG267" s="215" t="s">
        <v>129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ht="21" outlineLevel="1" x14ac:dyDescent="0.25">
      <c r="A268" s="222"/>
      <c r="B268" s="223"/>
      <c r="C268" s="257" t="s">
        <v>394</v>
      </c>
      <c r="D268" s="243"/>
      <c r="E268" s="243"/>
      <c r="F268" s="243"/>
      <c r="G268" s="243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131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44" t="str">
        <f>C268</f>
        <v>nebo vybourání otvorů průřezové plochy přes 4 m2 ve zdivu železobetonovém, včetně pomocného lešení o výšce podlahy do 1900 mm a pro zatížení do 1,5 kPa  (150 kg/m2),</v>
      </c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5">
      <c r="A269" s="222"/>
      <c r="B269" s="223"/>
      <c r="C269" s="258" t="s">
        <v>395</v>
      </c>
      <c r="D269" s="225"/>
      <c r="E269" s="226">
        <v>1.0868</v>
      </c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24"/>
      <c r="Y269" s="215"/>
      <c r="Z269" s="215"/>
      <c r="AA269" s="215"/>
      <c r="AB269" s="215"/>
      <c r="AC269" s="215"/>
      <c r="AD269" s="215"/>
      <c r="AE269" s="215"/>
      <c r="AF269" s="215"/>
      <c r="AG269" s="215" t="s">
        <v>133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20.399999999999999" outlineLevel="1" x14ac:dyDescent="0.25">
      <c r="A270" s="236">
        <v>68</v>
      </c>
      <c r="B270" s="237" t="s">
        <v>396</v>
      </c>
      <c r="C270" s="256" t="s">
        <v>397</v>
      </c>
      <c r="D270" s="238" t="s">
        <v>158</v>
      </c>
      <c r="E270" s="239">
        <v>20</v>
      </c>
      <c r="F270" s="240"/>
      <c r="G270" s="241">
        <f>ROUND(E270*F270,2)</f>
        <v>0</v>
      </c>
      <c r="H270" s="240"/>
      <c r="I270" s="241">
        <f>ROUND(E270*H270,2)</f>
        <v>0</v>
      </c>
      <c r="J270" s="240"/>
      <c r="K270" s="241">
        <f>ROUND(E270*J270,2)</f>
        <v>0</v>
      </c>
      <c r="L270" s="241">
        <v>21</v>
      </c>
      <c r="M270" s="241">
        <f>G270*(1+L270/100)</f>
        <v>0</v>
      </c>
      <c r="N270" s="241">
        <v>0</v>
      </c>
      <c r="O270" s="241">
        <f>ROUND(E270*N270,2)</f>
        <v>0</v>
      </c>
      <c r="P270" s="241">
        <v>1.4</v>
      </c>
      <c r="Q270" s="241">
        <f>ROUND(E270*P270,2)</f>
        <v>28</v>
      </c>
      <c r="R270" s="241" t="s">
        <v>393</v>
      </c>
      <c r="S270" s="241" t="s">
        <v>127</v>
      </c>
      <c r="T270" s="242" t="s">
        <v>127</v>
      </c>
      <c r="U270" s="224">
        <v>1.0509999999999999</v>
      </c>
      <c r="V270" s="224">
        <f>ROUND(E270*U270,2)</f>
        <v>21.02</v>
      </c>
      <c r="W270" s="224"/>
      <c r="X270" s="224" t="s">
        <v>128</v>
      </c>
      <c r="Y270" s="215"/>
      <c r="Z270" s="215"/>
      <c r="AA270" s="215"/>
      <c r="AB270" s="215"/>
      <c r="AC270" s="215"/>
      <c r="AD270" s="215"/>
      <c r="AE270" s="215"/>
      <c r="AF270" s="215"/>
      <c r="AG270" s="215" t="s">
        <v>129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5">
      <c r="A271" s="222"/>
      <c r="B271" s="223"/>
      <c r="C271" s="258" t="s">
        <v>398</v>
      </c>
      <c r="D271" s="225"/>
      <c r="E271" s="226">
        <v>20</v>
      </c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133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ht="20.399999999999999" outlineLevel="1" x14ac:dyDescent="0.25">
      <c r="A272" s="236">
        <v>69</v>
      </c>
      <c r="B272" s="237" t="s">
        <v>399</v>
      </c>
      <c r="C272" s="256" t="s">
        <v>400</v>
      </c>
      <c r="D272" s="238" t="s">
        <v>154</v>
      </c>
      <c r="E272" s="239">
        <v>17.149999999999999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21</v>
      </c>
      <c r="M272" s="241">
        <f>G272*(1+L272/100)</f>
        <v>0</v>
      </c>
      <c r="N272" s="241">
        <v>0</v>
      </c>
      <c r="O272" s="241">
        <f>ROUND(E272*N272,2)</f>
        <v>0</v>
      </c>
      <c r="P272" s="241">
        <v>3.6999999999999998E-2</v>
      </c>
      <c r="Q272" s="241">
        <f>ROUND(E272*P272,2)</f>
        <v>0.63</v>
      </c>
      <c r="R272" s="241" t="s">
        <v>393</v>
      </c>
      <c r="S272" s="241" t="s">
        <v>127</v>
      </c>
      <c r="T272" s="242" t="s">
        <v>127</v>
      </c>
      <c r="U272" s="224">
        <v>0.55000000000000004</v>
      </c>
      <c r="V272" s="224">
        <f>ROUND(E272*U272,2)</f>
        <v>9.43</v>
      </c>
      <c r="W272" s="224"/>
      <c r="X272" s="224" t="s">
        <v>128</v>
      </c>
      <c r="Y272" s="215"/>
      <c r="Z272" s="215"/>
      <c r="AA272" s="215"/>
      <c r="AB272" s="215"/>
      <c r="AC272" s="215"/>
      <c r="AD272" s="215"/>
      <c r="AE272" s="215"/>
      <c r="AF272" s="215"/>
      <c r="AG272" s="215" t="s">
        <v>129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5">
      <c r="A273" s="222"/>
      <c r="B273" s="223"/>
      <c r="C273" s="258" t="s">
        <v>401</v>
      </c>
      <c r="D273" s="225"/>
      <c r="E273" s="226">
        <v>4.55</v>
      </c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133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5">
      <c r="A274" s="222"/>
      <c r="B274" s="223"/>
      <c r="C274" s="258" t="s">
        <v>402</v>
      </c>
      <c r="D274" s="225"/>
      <c r="E274" s="226">
        <v>12.6</v>
      </c>
      <c r="F274" s="224"/>
      <c r="G274" s="224"/>
      <c r="H274" s="224"/>
      <c r="I274" s="224"/>
      <c r="J274" s="224"/>
      <c r="K274" s="224"/>
      <c r="L274" s="224"/>
      <c r="M274" s="224"/>
      <c r="N274" s="224"/>
      <c r="O274" s="224"/>
      <c r="P274" s="224"/>
      <c r="Q274" s="224"/>
      <c r="R274" s="224"/>
      <c r="S274" s="224"/>
      <c r="T274" s="224"/>
      <c r="U274" s="224"/>
      <c r="V274" s="224"/>
      <c r="W274" s="224"/>
      <c r="X274" s="224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133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5">
      <c r="A275" s="245">
        <v>70</v>
      </c>
      <c r="B275" s="246" t="s">
        <v>403</v>
      </c>
      <c r="C275" s="261" t="s">
        <v>404</v>
      </c>
      <c r="D275" s="247" t="s">
        <v>405</v>
      </c>
      <c r="E275" s="248">
        <v>1</v>
      </c>
      <c r="F275" s="249"/>
      <c r="G275" s="250">
        <f>ROUND(E275*F275,2)</f>
        <v>0</v>
      </c>
      <c r="H275" s="249"/>
      <c r="I275" s="250">
        <f>ROUND(E275*H275,2)</f>
        <v>0</v>
      </c>
      <c r="J275" s="249"/>
      <c r="K275" s="250">
        <f>ROUND(E275*J275,2)</f>
        <v>0</v>
      </c>
      <c r="L275" s="250">
        <v>21</v>
      </c>
      <c r="M275" s="250">
        <f>G275*(1+L275/100)</f>
        <v>0</v>
      </c>
      <c r="N275" s="250">
        <v>0</v>
      </c>
      <c r="O275" s="250">
        <f>ROUND(E275*N275,2)</f>
        <v>0</v>
      </c>
      <c r="P275" s="250">
        <v>0</v>
      </c>
      <c r="Q275" s="250">
        <f>ROUND(E275*P275,2)</f>
        <v>0</v>
      </c>
      <c r="R275" s="250"/>
      <c r="S275" s="250" t="s">
        <v>269</v>
      </c>
      <c r="T275" s="251" t="s">
        <v>270</v>
      </c>
      <c r="U275" s="224">
        <v>0</v>
      </c>
      <c r="V275" s="224">
        <f>ROUND(E275*U275,2)</f>
        <v>0</v>
      </c>
      <c r="W275" s="224"/>
      <c r="X275" s="224" t="s">
        <v>128</v>
      </c>
      <c r="Y275" s="215"/>
      <c r="Z275" s="215"/>
      <c r="AA275" s="215"/>
      <c r="AB275" s="215"/>
      <c r="AC275" s="215"/>
      <c r="AD275" s="215"/>
      <c r="AE275" s="215"/>
      <c r="AF275" s="215"/>
      <c r="AG275" s="215" t="s">
        <v>129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x14ac:dyDescent="0.25">
      <c r="A276" s="230" t="s">
        <v>121</v>
      </c>
      <c r="B276" s="231" t="s">
        <v>86</v>
      </c>
      <c r="C276" s="255" t="s">
        <v>87</v>
      </c>
      <c r="D276" s="232"/>
      <c r="E276" s="233"/>
      <c r="F276" s="234"/>
      <c r="G276" s="234">
        <f>SUMIF(AG277:AG277,"&lt;&gt;NOR",G277:G277)</f>
        <v>0</v>
      </c>
      <c r="H276" s="234"/>
      <c r="I276" s="234">
        <f>SUM(I277:I277)</f>
        <v>0</v>
      </c>
      <c r="J276" s="234"/>
      <c r="K276" s="234">
        <f>SUM(K277:K277)</f>
        <v>0</v>
      </c>
      <c r="L276" s="234"/>
      <c r="M276" s="234">
        <f>SUM(M277:M277)</f>
        <v>0</v>
      </c>
      <c r="N276" s="234"/>
      <c r="O276" s="234">
        <f>SUM(O277:O277)</f>
        <v>0</v>
      </c>
      <c r="P276" s="234"/>
      <c r="Q276" s="234">
        <f>SUM(Q277:Q277)</f>
        <v>0</v>
      </c>
      <c r="R276" s="234"/>
      <c r="S276" s="234"/>
      <c r="T276" s="235"/>
      <c r="U276" s="229"/>
      <c r="V276" s="229">
        <f>SUM(V277:V277)</f>
        <v>0</v>
      </c>
      <c r="W276" s="229"/>
      <c r="X276" s="229"/>
      <c r="AG276" t="s">
        <v>122</v>
      </c>
    </row>
    <row r="277" spans="1:60" outlineLevel="1" x14ac:dyDescent="0.25">
      <c r="A277" s="245">
        <v>71</v>
      </c>
      <c r="B277" s="246" t="s">
        <v>406</v>
      </c>
      <c r="C277" s="261" t="s">
        <v>407</v>
      </c>
      <c r="D277" s="247" t="s">
        <v>408</v>
      </c>
      <c r="E277" s="248">
        <v>1</v>
      </c>
      <c r="F277" s="249"/>
      <c r="G277" s="250">
        <f>ROUND(E277*F277,2)</f>
        <v>0</v>
      </c>
      <c r="H277" s="249"/>
      <c r="I277" s="250">
        <f>ROUND(E277*H277,2)</f>
        <v>0</v>
      </c>
      <c r="J277" s="249"/>
      <c r="K277" s="250">
        <f>ROUND(E277*J277,2)</f>
        <v>0</v>
      </c>
      <c r="L277" s="250">
        <v>21</v>
      </c>
      <c r="M277" s="250">
        <f>G277*(1+L277/100)</f>
        <v>0</v>
      </c>
      <c r="N277" s="250">
        <v>0</v>
      </c>
      <c r="O277" s="250">
        <f>ROUND(E277*N277,2)</f>
        <v>0</v>
      </c>
      <c r="P277" s="250">
        <v>0</v>
      </c>
      <c r="Q277" s="250">
        <f>ROUND(E277*P277,2)</f>
        <v>0</v>
      </c>
      <c r="R277" s="250"/>
      <c r="S277" s="250" t="s">
        <v>269</v>
      </c>
      <c r="T277" s="251" t="s">
        <v>270</v>
      </c>
      <c r="U277" s="224">
        <v>0</v>
      </c>
      <c r="V277" s="224">
        <f>ROUND(E277*U277,2)</f>
        <v>0</v>
      </c>
      <c r="W277" s="224"/>
      <c r="X277" s="224" t="s">
        <v>128</v>
      </c>
      <c r="Y277" s="215"/>
      <c r="Z277" s="215"/>
      <c r="AA277" s="215"/>
      <c r="AB277" s="215"/>
      <c r="AC277" s="215"/>
      <c r="AD277" s="215"/>
      <c r="AE277" s="215"/>
      <c r="AF277" s="215"/>
      <c r="AG277" s="215" t="s">
        <v>129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x14ac:dyDescent="0.25">
      <c r="A278" s="230" t="s">
        <v>121</v>
      </c>
      <c r="B278" s="231" t="s">
        <v>88</v>
      </c>
      <c r="C278" s="255" t="s">
        <v>89</v>
      </c>
      <c r="D278" s="232"/>
      <c r="E278" s="233"/>
      <c r="F278" s="234"/>
      <c r="G278" s="234">
        <f>SUMIF(AG279:AG287,"&lt;&gt;NOR",G279:G287)</f>
        <v>0</v>
      </c>
      <c r="H278" s="234"/>
      <c r="I278" s="234">
        <f>SUM(I279:I287)</f>
        <v>0</v>
      </c>
      <c r="J278" s="234"/>
      <c r="K278" s="234">
        <f>SUM(K279:K287)</f>
        <v>0</v>
      </c>
      <c r="L278" s="234"/>
      <c r="M278" s="234">
        <f>SUM(M279:M287)</f>
        <v>0</v>
      </c>
      <c r="N278" s="234"/>
      <c r="O278" s="234">
        <f>SUM(O279:O287)</f>
        <v>0</v>
      </c>
      <c r="P278" s="234"/>
      <c r="Q278" s="234">
        <f>SUM(Q279:Q287)</f>
        <v>0</v>
      </c>
      <c r="R278" s="234"/>
      <c r="S278" s="234"/>
      <c r="T278" s="235"/>
      <c r="U278" s="229"/>
      <c r="V278" s="229">
        <f>SUM(V279:V287)</f>
        <v>0</v>
      </c>
      <c r="W278" s="229"/>
      <c r="X278" s="229"/>
      <c r="AG278" t="s">
        <v>122</v>
      </c>
    </row>
    <row r="279" spans="1:60" ht="20.399999999999999" outlineLevel="1" x14ac:dyDescent="0.25">
      <c r="A279" s="236">
        <v>72</v>
      </c>
      <c r="B279" s="237" t="s">
        <v>409</v>
      </c>
      <c r="C279" s="256" t="s">
        <v>410</v>
      </c>
      <c r="D279" s="238"/>
      <c r="E279" s="239">
        <v>0</v>
      </c>
      <c r="F279" s="240"/>
      <c r="G279" s="241">
        <f>ROUND(E279*F279,2)</f>
        <v>0</v>
      </c>
      <c r="H279" s="240"/>
      <c r="I279" s="241">
        <f>ROUND(E279*H279,2)</f>
        <v>0</v>
      </c>
      <c r="J279" s="240"/>
      <c r="K279" s="241">
        <f>ROUND(E279*J279,2)</f>
        <v>0</v>
      </c>
      <c r="L279" s="241">
        <v>21</v>
      </c>
      <c r="M279" s="241">
        <f>G279*(1+L279/100)</f>
        <v>0</v>
      </c>
      <c r="N279" s="241">
        <v>0</v>
      </c>
      <c r="O279" s="241">
        <f>ROUND(E279*N279,2)</f>
        <v>0</v>
      </c>
      <c r="P279" s="241">
        <v>0</v>
      </c>
      <c r="Q279" s="241">
        <f>ROUND(E279*P279,2)</f>
        <v>0</v>
      </c>
      <c r="R279" s="241"/>
      <c r="S279" s="241" t="s">
        <v>269</v>
      </c>
      <c r="T279" s="242" t="s">
        <v>270</v>
      </c>
      <c r="U279" s="224">
        <v>0</v>
      </c>
      <c r="V279" s="224">
        <f>ROUND(E279*U279,2)</f>
        <v>0</v>
      </c>
      <c r="W279" s="224"/>
      <c r="X279" s="224" t="s">
        <v>411</v>
      </c>
      <c r="Y279" s="215"/>
      <c r="Z279" s="215"/>
      <c r="AA279" s="215"/>
      <c r="AB279" s="215"/>
      <c r="AC279" s="215"/>
      <c r="AD279" s="215"/>
      <c r="AE279" s="215"/>
      <c r="AF279" s="215"/>
      <c r="AG279" s="215" t="s">
        <v>412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5">
      <c r="A280" s="222"/>
      <c r="B280" s="223"/>
      <c r="C280" s="263" t="s">
        <v>413</v>
      </c>
      <c r="D280" s="253"/>
      <c r="E280" s="253"/>
      <c r="F280" s="253"/>
      <c r="G280" s="253"/>
      <c r="H280" s="224"/>
      <c r="I280" s="224"/>
      <c r="J280" s="224"/>
      <c r="K280" s="224"/>
      <c r="L280" s="224"/>
      <c r="M280" s="224"/>
      <c r="N280" s="224"/>
      <c r="O280" s="224"/>
      <c r="P280" s="224"/>
      <c r="Q280" s="224"/>
      <c r="R280" s="224"/>
      <c r="S280" s="224"/>
      <c r="T280" s="224"/>
      <c r="U280" s="224"/>
      <c r="V280" s="224"/>
      <c r="W280" s="224"/>
      <c r="X280" s="224"/>
      <c r="Y280" s="215"/>
      <c r="Z280" s="215"/>
      <c r="AA280" s="215"/>
      <c r="AB280" s="215"/>
      <c r="AC280" s="215"/>
      <c r="AD280" s="215"/>
      <c r="AE280" s="215"/>
      <c r="AF280" s="215"/>
      <c r="AG280" s="215" t="s">
        <v>200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5">
      <c r="A281" s="245">
        <v>73</v>
      </c>
      <c r="B281" s="246" t="s">
        <v>414</v>
      </c>
      <c r="C281" s="261" t="s">
        <v>415</v>
      </c>
      <c r="D281" s="247" t="s">
        <v>408</v>
      </c>
      <c r="E281" s="248">
        <v>1</v>
      </c>
      <c r="F281" s="249"/>
      <c r="G281" s="250">
        <f>ROUND(E281*F281,2)</f>
        <v>0</v>
      </c>
      <c r="H281" s="249"/>
      <c r="I281" s="250">
        <f>ROUND(E281*H281,2)</f>
        <v>0</v>
      </c>
      <c r="J281" s="249"/>
      <c r="K281" s="250">
        <f>ROUND(E281*J281,2)</f>
        <v>0</v>
      </c>
      <c r="L281" s="250">
        <v>21</v>
      </c>
      <c r="M281" s="250">
        <f>G281*(1+L281/100)</f>
        <v>0</v>
      </c>
      <c r="N281" s="250">
        <v>0</v>
      </c>
      <c r="O281" s="250">
        <f>ROUND(E281*N281,2)</f>
        <v>0</v>
      </c>
      <c r="P281" s="250">
        <v>0</v>
      </c>
      <c r="Q281" s="250">
        <f>ROUND(E281*P281,2)</f>
        <v>0</v>
      </c>
      <c r="R281" s="250"/>
      <c r="S281" s="250" t="s">
        <v>269</v>
      </c>
      <c r="T281" s="251" t="s">
        <v>270</v>
      </c>
      <c r="U281" s="224">
        <v>0</v>
      </c>
      <c r="V281" s="224">
        <f>ROUND(E281*U281,2)</f>
        <v>0</v>
      </c>
      <c r="W281" s="224"/>
      <c r="X281" s="224" t="s">
        <v>411</v>
      </c>
      <c r="Y281" s="215"/>
      <c r="Z281" s="215"/>
      <c r="AA281" s="215"/>
      <c r="AB281" s="215"/>
      <c r="AC281" s="215"/>
      <c r="AD281" s="215"/>
      <c r="AE281" s="215"/>
      <c r="AF281" s="215"/>
      <c r="AG281" s="215" t="s">
        <v>412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5">
      <c r="A282" s="245">
        <v>74</v>
      </c>
      <c r="B282" s="246" t="s">
        <v>416</v>
      </c>
      <c r="C282" s="261" t="s">
        <v>417</v>
      </c>
      <c r="D282" s="247" t="s">
        <v>408</v>
      </c>
      <c r="E282" s="248">
        <v>1</v>
      </c>
      <c r="F282" s="249"/>
      <c r="G282" s="250">
        <f>ROUND(E282*F282,2)</f>
        <v>0</v>
      </c>
      <c r="H282" s="249"/>
      <c r="I282" s="250">
        <f>ROUND(E282*H282,2)</f>
        <v>0</v>
      </c>
      <c r="J282" s="249"/>
      <c r="K282" s="250">
        <f>ROUND(E282*J282,2)</f>
        <v>0</v>
      </c>
      <c r="L282" s="250">
        <v>21</v>
      </c>
      <c r="M282" s="250">
        <f>G282*(1+L282/100)</f>
        <v>0</v>
      </c>
      <c r="N282" s="250">
        <v>0</v>
      </c>
      <c r="O282" s="250">
        <f>ROUND(E282*N282,2)</f>
        <v>0</v>
      </c>
      <c r="P282" s="250">
        <v>0</v>
      </c>
      <c r="Q282" s="250">
        <f>ROUND(E282*P282,2)</f>
        <v>0</v>
      </c>
      <c r="R282" s="250"/>
      <c r="S282" s="250" t="s">
        <v>269</v>
      </c>
      <c r="T282" s="251" t="s">
        <v>270</v>
      </c>
      <c r="U282" s="224">
        <v>0</v>
      </c>
      <c r="V282" s="224">
        <f>ROUND(E282*U282,2)</f>
        <v>0</v>
      </c>
      <c r="W282" s="224"/>
      <c r="X282" s="224" t="s">
        <v>411</v>
      </c>
      <c r="Y282" s="215"/>
      <c r="Z282" s="215"/>
      <c r="AA282" s="215"/>
      <c r="AB282" s="215"/>
      <c r="AC282" s="215"/>
      <c r="AD282" s="215"/>
      <c r="AE282" s="215"/>
      <c r="AF282" s="215"/>
      <c r="AG282" s="215" t="s">
        <v>412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5">
      <c r="A283" s="245">
        <v>75</v>
      </c>
      <c r="B283" s="246" t="s">
        <v>418</v>
      </c>
      <c r="C283" s="261" t="s">
        <v>419</v>
      </c>
      <c r="D283" s="247" t="s">
        <v>408</v>
      </c>
      <c r="E283" s="248">
        <v>1</v>
      </c>
      <c r="F283" s="249"/>
      <c r="G283" s="250">
        <f>ROUND(E283*F283,2)</f>
        <v>0</v>
      </c>
      <c r="H283" s="249"/>
      <c r="I283" s="250">
        <f>ROUND(E283*H283,2)</f>
        <v>0</v>
      </c>
      <c r="J283" s="249"/>
      <c r="K283" s="250">
        <f>ROUND(E283*J283,2)</f>
        <v>0</v>
      </c>
      <c r="L283" s="250">
        <v>21</v>
      </c>
      <c r="M283" s="250">
        <f>G283*(1+L283/100)</f>
        <v>0</v>
      </c>
      <c r="N283" s="250">
        <v>0</v>
      </c>
      <c r="O283" s="250">
        <f>ROUND(E283*N283,2)</f>
        <v>0</v>
      </c>
      <c r="P283" s="250">
        <v>0</v>
      </c>
      <c r="Q283" s="250">
        <f>ROUND(E283*P283,2)</f>
        <v>0</v>
      </c>
      <c r="R283" s="250"/>
      <c r="S283" s="250" t="s">
        <v>269</v>
      </c>
      <c r="T283" s="251" t="s">
        <v>270</v>
      </c>
      <c r="U283" s="224">
        <v>0</v>
      </c>
      <c r="V283" s="224">
        <f>ROUND(E283*U283,2)</f>
        <v>0</v>
      </c>
      <c r="W283" s="224"/>
      <c r="X283" s="224" t="s">
        <v>411</v>
      </c>
      <c r="Y283" s="215"/>
      <c r="Z283" s="215"/>
      <c r="AA283" s="215"/>
      <c r="AB283" s="215"/>
      <c r="AC283" s="215"/>
      <c r="AD283" s="215"/>
      <c r="AE283" s="215"/>
      <c r="AF283" s="215"/>
      <c r="AG283" s="215" t="s">
        <v>412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5">
      <c r="A284" s="245">
        <v>76</v>
      </c>
      <c r="B284" s="246" t="s">
        <v>420</v>
      </c>
      <c r="C284" s="261" t="s">
        <v>421</v>
      </c>
      <c r="D284" s="247" t="s">
        <v>154</v>
      </c>
      <c r="E284" s="248">
        <v>35</v>
      </c>
      <c r="F284" s="249"/>
      <c r="G284" s="250">
        <f>ROUND(E284*F284,2)</f>
        <v>0</v>
      </c>
      <c r="H284" s="249"/>
      <c r="I284" s="250">
        <f>ROUND(E284*H284,2)</f>
        <v>0</v>
      </c>
      <c r="J284" s="249"/>
      <c r="K284" s="250">
        <f>ROUND(E284*J284,2)</f>
        <v>0</v>
      </c>
      <c r="L284" s="250">
        <v>21</v>
      </c>
      <c r="M284" s="250">
        <f>G284*(1+L284/100)</f>
        <v>0</v>
      </c>
      <c r="N284" s="250">
        <v>0</v>
      </c>
      <c r="O284" s="250">
        <f>ROUND(E284*N284,2)</f>
        <v>0</v>
      </c>
      <c r="P284" s="250">
        <v>0</v>
      </c>
      <c r="Q284" s="250">
        <f>ROUND(E284*P284,2)</f>
        <v>0</v>
      </c>
      <c r="R284" s="250"/>
      <c r="S284" s="250" t="s">
        <v>269</v>
      </c>
      <c r="T284" s="251" t="s">
        <v>270</v>
      </c>
      <c r="U284" s="224">
        <v>0</v>
      </c>
      <c r="V284" s="224">
        <f>ROUND(E284*U284,2)</f>
        <v>0</v>
      </c>
      <c r="W284" s="224"/>
      <c r="X284" s="224" t="s">
        <v>411</v>
      </c>
      <c r="Y284" s="215"/>
      <c r="Z284" s="215"/>
      <c r="AA284" s="215"/>
      <c r="AB284" s="215"/>
      <c r="AC284" s="215"/>
      <c r="AD284" s="215"/>
      <c r="AE284" s="215"/>
      <c r="AF284" s="215"/>
      <c r="AG284" s="215" t="s">
        <v>412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5">
      <c r="A285" s="245">
        <v>77</v>
      </c>
      <c r="B285" s="246" t="s">
        <v>422</v>
      </c>
      <c r="C285" s="261" t="s">
        <v>423</v>
      </c>
      <c r="D285" s="247" t="s">
        <v>408</v>
      </c>
      <c r="E285" s="248">
        <v>1</v>
      </c>
      <c r="F285" s="249"/>
      <c r="G285" s="250">
        <f>ROUND(E285*F285,2)</f>
        <v>0</v>
      </c>
      <c r="H285" s="249"/>
      <c r="I285" s="250">
        <f>ROUND(E285*H285,2)</f>
        <v>0</v>
      </c>
      <c r="J285" s="249"/>
      <c r="K285" s="250">
        <f>ROUND(E285*J285,2)</f>
        <v>0</v>
      </c>
      <c r="L285" s="250">
        <v>21</v>
      </c>
      <c r="M285" s="250">
        <f>G285*(1+L285/100)</f>
        <v>0</v>
      </c>
      <c r="N285" s="250">
        <v>0</v>
      </c>
      <c r="O285" s="250">
        <f>ROUND(E285*N285,2)</f>
        <v>0</v>
      </c>
      <c r="P285" s="250">
        <v>0</v>
      </c>
      <c r="Q285" s="250">
        <f>ROUND(E285*P285,2)</f>
        <v>0</v>
      </c>
      <c r="R285" s="250"/>
      <c r="S285" s="250" t="s">
        <v>269</v>
      </c>
      <c r="T285" s="251" t="s">
        <v>270</v>
      </c>
      <c r="U285" s="224">
        <v>0</v>
      </c>
      <c r="V285" s="224">
        <f>ROUND(E285*U285,2)</f>
        <v>0</v>
      </c>
      <c r="W285" s="224"/>
      <c r="X285" s="224" t="s">
        <v>411</v>
      </c>
      <c r="Y285" s="215"/>
      <c r="Z285" s="215"/>
      <c r="AA285" s="215"/>
      <c r="AB285" s="215"/>
      <c r="AC285" s="215"/>
      <c r="AD285" s="215"/>
      <c r="AE285" s="215"/>
      <c r="AF285" s="215"/>
      <c r="AG285" s="215" t="s">
        <v>412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5">
      <c r="A286" s="245">
        <v>78</v>
      </c>
      <c r="B286" s="246" t="s">
        <v>424</v>
      </c>
      <c r="C286" s="261" t="s">
        <v>425</v>
      </c>
      <c r="D286" s="247" t="s">
        <v>408</v>
      </c>
      <c r="E286" s="248">
        <v>10</v>
      </c>
      <c r="F286" s="249"/>
      <c r="G286" s="250">
        <f>ROUND(E286*F286,2)</f>
        <v>0</v>
      </c>
      <c r="H286" s="249"/>
      <c r="I286" s="250">
        <f>ROUND(E286*H286,2)</f>
        <v>0</v>
      </c>
      <c r="J286" s="249"/>
      <c r="K286" s="250">
        <f>ROUND(E286*J286,2)</f>
        <v>0</v>
      </c>
      <c r="L286" s="250">
        <v>21</v>
      </c>
      <c r="M286" s="250">
        <f>G286*(1+L286/100)</f>
        <v>0</v>
      </c>
      <c r="N286" s="250">
        <v>0</v>
      </c>
      <c r="O286" s="250">
        <f>ROUND(E286*N286,2)</f>
        <v>0</v>
      </c>
      <c r="P286" s="250">
        <v>0</v>
      </c>
      <c r="Q286" s="250">
        <f>ROUND(E286*P286,2)</f>
        <v>0</v>
      </c>
      <c r="R286" s="250"/>
      <c r="S286" s="250" t="s">
        <v>269</v>
      </c>
      <c r="T286" s="251" t="s">
        <v>270</v>
      </c>
      <c r="U286" s="224">
        <v>0</v>
      </c>
      <c r="V286" s="224">
        <f>ROUND(E286*U286,2)</f>
        <v>0</v>
      </c>
      <c r="W286" s="224"/>
      <c r="X286" s="224" t="s">
        <v>411</v>
      </c>
      <c r="Y286" s="215"/>
      <c r="Z286" s="215"/>
      <c r="AA286" s="215"/>
      <c r="AB286" s="215"/>
      <c r="AC286" s="215"/>
      <c r="AD286" s="215"/>
      <c r="AE286" s="215"/>
      <c r="AF286" s="215"/>
      <c r="AG286" s="215" t="s">
        <v>412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5">
      <c r="A287" s="245">
        <v>79</v>
      </c>
      <c r="B287" s="246" t="s">
        <v>426</v>
      </c>
      <c r="C287" s="261" t="s">
        <v>427</v>
      </c>
      <c r="D287" s="247" t="s">
        <v>408</v>
      </c>
      <c r="E287" s="248">
        <v>3</v>
      </c>
      <c r="F287" s="249"/>
      <c r="G287" s="250">
        <f>ROUND(E287*F287,2)</f>
        <v>0</v>
      </c>
      <c r="H287" s="249"/>
      <c r="I287" s="250">
        <f>ROUND(E287*H287,2)</f>
        <v>0</v>
      </c>
      <c r="J287" s="249"/>
      <c r="K287" s="250">
        <f>ROUND(E287*J287,2)</f>
        <v>0</v>
      </c>
      <c r="L287" s="250">
        <v>21</v>
      </c>
      <c r="M287" s="250">
        <f>G287*(1+L287/100)</f>
        <v>0</v>
      </c>
      <c r="N287" s="250">
        <v>0</v>
      </c>
      <c r="O287" s="250">
        <f>ROUND(E287*N287,2)</f>
        <v>0</v>
      </c>
      <c r="P287" s="250">
        <v>0</v>
      </c>
      <c r="Q287" s="250">
        <f>ROUND(E287*P287,2)</f>
        <v>0</v>
      </c>
      <c r="R287" s="250"/>
      <c r="S287" s="250" t="s">
        <v>269</v>
      </c>
      <c r="T287" s="251" t="s">
        <v>270</v>
      </c>
      <c r="U287" s="224">
        <v>0</v>
      </c>
      <c r="V287" s="224">
        <f>ROUND(E287*U287,2)</f>
        <v>0</v>
      </c>
      <c r="W287" s="224"/>
      <c r="X287" s="224" t="s">
        <v>411</v>
      </c>
      <c r="Y287" s="215"/>
      <c r="Z287" s="215"/>
      <c r="AA287" s="215"/>
      <c r="AB287" s="215"/>
      <c r="AC287" s="215"/>
      <c r="AD287" s="215"/>
      <c r="AE287" s="215"/>
      <c r="AF287" s="215"/>
      <c r="AG287" s="215" t="s">
        <v>412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x14ac:dyDescent="0.25">
      <c r="A288" s="230" t="s">
        <v>121</v>
      </c>
      <c r="B288" s="231" t="s">
        <v>90</v>
      </c>
      <c r="C288" s="255" t="s">
        <v>91</v>
      </c>
      <c r="D288" s="232"/>
      <c r="E288" s="233"/>
      <c r="F288" s="234"/>
      <c r="G288" s="234">
        <f>SUMIF(AG289:AG305,"&lt;&gt;NOR",G289:G305)</f>
        <v>0</v>
      </c>
      <c r="H288" s="234"/>
      <c r="I288" s="234">
        <f>SUM(I289:I305)</f>
        <v>0</v>
      </c>
      <c r="J288" s="234"/>
      <c r="K288" s="234">
        <f>SUM(K289:K305)</f>
        <v>0</v>
      </c>
      <c r="L288" s="234"/>
      <c r="M288" s="234">
        <f>SUM(M289:M305)</f>
        <v>0</v>
      </c>
      <c r="N288" s="234"/>
      <c r="O288" s="234">
        <f>SUM(O289:O305)</f>
        <v>0</v>
      </c>
      <c r="P288" s="234"/>
      <c r="Q288" s="234">
        <f>SUM(Q289:Q305)</f>
        <v>0</v>
      </c>
      <c r="R288" s="234"/>
      <c r="S288" s="234"/>
      <c r="T288" s="235"/>
      <c r="U288" s="229"/>
      <c r="V288" s="229">
        <f>SUM(V289:V305)</f>
        <v>51.31</v>
      </c>
      <c r="W288" s="229"/>
      <c r="X288" s="229"/>
      <c r="AG288" t="s">
        <v>122</v>
      </c>
    </row>
    <row r="289" spans="1:60" ht="20.399999999999999" outlineLevel="1" x14ac:dyDescent="0.25">
      <c r="A289" s="236">
        <v>80</v>
      </c>
      <c r="B289" s="237" t="s">
        <v>428</v>
      </c>
      <c r="C289" s="256" t="s">
        <v>429</v>
      </c>
      <c r="D289" s="238" t="s">
        <v>246</v>
      </c>
      <c r="E289" s="239">
        <v>470.69287000000003</v>
      </c>
      <c r="F289" s="240"/>
      <c r="G289" s="241">
        <f>ROUND(E289*F289,2)</f>
        <v>0</v>
      </c>
      <c r="H289" s="240"/>
      <c r="I289" s="241">
        <f>ROUND(E289*H289,2)</f>
        <v>0</v>
      </c>
      <c r="J289" s="240"/>
      <c r="K289" s="241">
        <f>ROUND(E289*J289,2)</f>
        <v>0</v>
      </c>
      <c r="L289" s="241">
        <v>21</v>
      </c>
      <c r="M289" s="241">
        <f>G289*(1+L289/100)</f>
        <v>0</v>
      </c>
      <c r="N289" s="241">
        <v>0</v>
      </c>
      <c r="O289" s="241">
        <f>ROUND(E289*N289,2)</f>
        <v>0</v>
      </c>
      <c r="P289" s="241">
        <v>0</v>
      </c>
      <c r="Q289" s="241">
        <f>ROUND(E289*P289,2)</f>
        <v>0</v>
      </c>
      <c r="R289" s="241" t="s">
        <v>126</v>
      </c>
      <c r="S289" s="241" t="s">
        <v>127</v>
      </c>
      <c r="T289" s="242" t="s">
        <v>127</v>
      </c>
      <c r="U289" s="224">
        <v>0.01</v>
      </c>
      <c r="V289" s="224">
        <f>ROUND(E289*U289,2)</f>
        <v>4.71</v>
      </c>
      <c r="W289" s="224"/>
      <c r="X289" s="224" t="s">
        <v>430</v>
      </c>
      <c r="Y289" s="215"/>
      <c r="Z289" s="215"/>
      <c r="AA289" s="215"/>
      <c r="AB289" s="215"/>
      <c r="AC289" s="215"/>
      <c r="AD289" s="215"/>
      <c r="AE289" s="215"/>
      <c r="AF289" s="215"/>
      <c r="AG289" s="215" t="s">
        <v>431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5">
      <c r="A290" s="222"/>
      <c r="B290" s="223"/>
      <c r="C290" s="258" t="s">
        <v>432</v>
      </c>
      <c r="D290" s="225"/>
      <c r="E290" s="226"/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133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5">
      <c r="A291" s="222"/>
      <c r="B291" s="223"/>
      <c r="C291" s="258" t="s">
        <v>433</v>
      </c>
      <c r="D291" s="225"/>
      <c r="E291" s="226"/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224"/>
      <c r="Q291" s="224"/>
      <c r="R291" s="224"/>
      <c r="S291" s="224"/>
      <c r="T291" s="224"/>
      <c r="U291" s="224"/>
      <c r="V291" s="224"/>
      <c r="W291" s="224"/>
      <c r="X291" s="224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133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5">
      <c r="A292" s="222"/>
      <c r="B292" s="223"/>
      <c r="C292" s="258" t="s">
        <v>434</v>
      </c>
      <c r="D292" s="225"/>
      <c r="E292" s="226">
        <v>470.69287000000003</v>
      </c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24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133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5">
      <c r="A293" s="236">
        <v>81</v>
      </c>
      <c r="B293" s="237" t="s">
        <v>435</v>
      </c>
      <c r="C293" s="256" t="s">
        <v>436</v>
      </c>
      <c r="D293" s="238" t="s">
        <v>246</v>
      </c>
      <c r="E293" s="239">
        <v>8943.16453</v>
      </c>
      <c r="F293" s="240"/>
      <c r="G293" s="241">
        <f>ROUND(E293*F293,2)</f>
        <v>0</v>
      </c>
      <c r="H293" s="240"/>
      <c r="I293" s="241">
        <f>ROUND(E293*H293,2)</f>
        <v>0</v>
      </c>
      <c r="J293" s="240"/>
      <c r="K293" s="241">
        <f>ROUND(E293*J293,2)</f>
        <v>0</v>
      </c>
      <c r="L293" s="241">
        <v>21</v>
      </c>
      <c r="M293" s="241">
        <f>G293*(1+L293/100)</f>
        <v>0</v>
      </c>
      <c r="N293" s="241">
        <v>0</v>
      </c>
      <c r="O293" s="241">
        <f>ROUND(E293*N293,2)</f>
        <v>0</v>
      </c>
      <c r="P293" s="241">
        <v>0</v>
      </c>
      <c r="Q293" s="241">
        <f>ROUND(E293*P293,2)</f>
        <v>0</v>
      </c>
      <c r="R293" s="241" t="s">
        <v>126</v>
      </c>
      <c r="S293" s="241" t="s">
        <v>127</v>
      </c>
      <c r="T293" s="242" t="s">
        <v>127</v>
      </c>
      <c r="U293" s="224">
        <v>0</v>
      </c>
      <c r="V293" s="224">
        <f>ROUND(E293*U293,2)</f>
        <v>0</v>
      </c>
      <c r="W293" s="224"/>
      <c r="X293" s="224" t="s">
        <v>430</v>
      </c>
      <c r="Y293" s="215"/>
      <c r="Z293" s="215"/>
      <c r="AA293" s="215"/>
      <c r="AB293" s="215"/>
      <c r="AC293" s="215"/>
      <c r="AD293" s="215"/>
      <c r="AE293" s="215"/>
      <c r="AF293" s="215"/>
      <c r="AG293" s="215" t="s">
        <v>431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5">
      <c r="A294" s="222"/>
      <c r="B294" s="223"/>
      <c r="C294" s="258" t="s">
        <v>432</v>
      </c>
      <c r="D294" s="225"/>
      <c r="E294" s="226"/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224"/>
      <c r="Q294" s="224"/>
      <c r="R294" s="224"/>
      <c r="S294" s="224"/>
      <c r="T294" s="224"/>
      <c r="U294" s="224"/>
      <c r="V294" s="224"/>
      <c r="W294" s="224"/>
      <c r="X294" s="224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133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5">
      <c r="A295" s="222"/>
      <c r="B295" s="223"/>
      <c r="C295" s="258" t="s">
        <v>433</v>
      </c>
      <c r="D295" s="225"/>
      <c r="E295" s="226"/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24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133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5">
      <c r="A296" s="222"/>
      <c r="B296" s="223"/>
      <c r="C296" s="258" t="s">
        <v>437</v>
      </c>
      <c r="D296" s="225"/>
      <c r="E296" s="226">
        <v>8943.16453</v>
      </c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24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133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5">
      <c r="A297" s="236">
        <v>82</v>
      </c>
      <c r="B297" s="237" t="s">
        <v>438</v>
      </c>
      <c r="C297" s="256" t="s">
        <v>439</v>
      </c>
      <c r="D297" s="238" t="s">
        <v>246</v>
      </c>
      <c r="E297" s="239">
        <v>470.69287000000003</v>
      </c>
      <c r="F297" s="240"/>
      <c r="G297" s="241">
        <f>ROUND(E297*F297,2)</f>
        <v>0</v>
      </c>
      <c r="H297" s="240"/>
      <c r="I297" s="241">
        <f>ROUND(E297*H297,2)</f>
        <v>0</v>
      </c>
      <c r="J297" s="240"/>
      <c r="K297" s="241">
        <f>ROUND(E297*J297,2)</f>
        <v>0</v>
      </c>
      <c r="L297" s="241">
        <v>21</v>
      </c>
      <c r="M297" s="241">
        <f>G297*(1+L297/100)</f>
        <v>0</v>
      </c>
      <c r="N297" s="241">
        <v>0</v>
      </c>
      <c r="O297" s="241">
        <f>ROUND(E297*N297,2)</f>
        <v>0</v>
      </c>
      <c r="P297" s="241">
        <v>0</v>
      </c>
      <c r="Q297" s="241">
        <f>ROUND(E297*P297,2)</f>
        <v>0</v>
      </c>
      <c r="R297" s="241" t="s">
        <v>126</v>
      </c>
      <c r="S297" s="241" t="s">
        <v>127</v>
      </c>
      <c r="T297" s="242" t="s">
        <v>127</v>
      </c>
      <c r="U297" s="224">
        <v>9.9000000000000005E-2</v>
      </c>
      <c r="V297" s="224">
        <f>ROUND(E297*U297,2)</f>
        <v>46.6</v>
      </c>
      <c r="W297" s="224"/>
      <c r="X297" s="224" t="s">
        <v>430</v>
      </c>
      <c r="Y297" s="215"/>
      <c r="Z297" s="215"/>
      <c r="AA297" s="215"/>
      <c r="AB297" s="215"/>
      <c r="AC297" s="215"/>
      <c r="AD297" s="215"/>
      <c r="AE297" s="215"/>
      <c r="AF297" s="215"/>
      <c r="AG297" s="215" t="s">
        <v>431</v>
      </c>
      <c r="AH297" s="215"/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5">
      <c r="A298" s="222"/>
      <c r="B298" s="223"/>
      <c r="C298" s="257" t="s">
        <v>440</v>
      </c>
      <c r="D298" s="243"/>
      <c r="E298" s="243"/>
      <c r="F298" s="243"/>
      <c r="G298" s="243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24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131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5">
      <c r="A299" s="222"/>
      <c r="B299" s="223"/>
      <c r="C299" s="258" t="s">
        <v>432</v>
      </c>
      <c r="D299" s="225"/>
      <c r="E299" s="226"/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24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133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5">
      <c r="A300" s="222"/>
      <c r="B300" s="223"/>
      <c r="C300" s="258" t="s">
        <v>433</v>
      </c>
      <c r="D300" s="225"/>
      <c r="E300" s="226"/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  <c r="Q300" s="224"/>
      <c r="R300" s="224"/>
      <c r="S300" s="224"/>
      <c r="T300" s="224"/>
      <c r="U300" s="224"/>
      <c r="V300" s="224"/>
      <c r="W300" s="224"/>
      <c r="X300" s="224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133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5">
      <c r="A301" s="222"/>
      <c r="B301" s="223"/>
      <c r="C301" s="258" t="s">
        <v>434</v>
      </c>
      <c r="D301" s="225"/>
      <c r="E301" s="226">
        <v>470.69287000000003</v>
      </c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133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5">
      <c r="A302" s="236">
        <v>83</v>
      </c>
      <c r="B302" s="237" t="s">
        <v>441</v>
      </c>
      <c r="C302" s="256" t="s">
        <v>442</v>
      </c>
      <c r="D302" s="238" t="s">
        <v>246</v>
      </c>
      <c r="E302" s="239">
        <v>470.69287000000003</v>
      </c>
      <c r="F302" s="240"/>
      <c r="G302" s="241">
        <f>ROUND(E302*F302,2)</f>
        <v>0</v>
      </c>
      <c r="H302" s="240"/>
      <c r="I302" s="241">
        <f>ROUND(E302*H302,2)</f>
        <v>0</v>
      </c>
      <c r="J302" s="240"/>
      <c r="K302" s="241">
        <f>ROUND(E302*J302,2)</f>
        <v>0</v>
      </c>
      <c r="L302" s="241">
        <v>21</v>
      </c>
      <c r="M302" s="241">
        <f>G302*(1+L302/100)</f>
        <v>0</v>
      </c>
      <c r="N302" s="241">
        <v>0</v>
      </c>
      <c r="O302" s="241">
        <f>ROUND(E302*N302,2)</f>
        <v>0</v>
      </c>
      <c r="P302" s="241">
        <v>0</v>
      </c>
      <c r="Q302" s="241">
        <f>ROUND(E302*P302,2)</f>
        <v>0</v>
      </c>
      <c r="R302" s="241" t="s">
        <v>393</v>
      </c>
      <c r="S302" s="241" t="s">
        <v>127</v>
      </c>
      <c r="T302" s="242" t="s">
        <v>127</v>
      </c>
      <c r="U302" s="224">
        <v>0</v>
      </c>
      <c r="V302" s="224">
        <f>ROUND(E302*U302,2)</f>
        <v>0</v>
      </c>
      <c r="W302" s="224"/>
      <c r="X302" s="224" t="s">
        <v>430</v>
      </c>
      <c r="Y302" s="215"/>
      <c r="Z302" s="215"/>
      <c r="AA302" s="215"/>
      <c r="AB302" s="215"/>
      <c r="AC302" s="215"/>
      <c r="AD302" s="215"/>
      <c r="AE302" s="215"/>
      <c r="AF302" s="215"/>
      <c r="AG302" s="215" t="s">
        <v>431</v>
      </c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5">
      <c r="A303" s="222"/>
      <c r="B303" s="223"/>
      <c r="C303" s="258" t="s">
        <v>432</v>
      </c>
      <c r="D303" s="225"/>
      <c r="E303" s="226"/>
      <c r="F303" s="224"/>
      <c r="G303" s="224"/>
      <c r="H303" s="224"/>
      <c r="I303" s="224"/>
      <c r="J303" s="224"/>
      <c r="K303" s="224"/>
      <c r="L303" s="224"/>
      <c r="M303" s="224"/>
      <c r="N303" s="224"/>
      <c r="O303" s="224"/>
      <c r="P303" s="224"/>
      <c r="Q303" s="224"/>
      <c r="R303" s="224"/>
      <c r="S303" s="224"/>
      <c r="T303" s="224"/>
      <c r="U303" s="224"/>
      <c r="V303" s="224"/>
      <c r="W303" s="224"/>
      <c r="X303" s="224"/>
      <c r="Y303" s="215"/>
      <c r="Z303" s="215"/>
      <c r="AA303" s="215"/>
      <c r="AB303" s="215"/>
      <c r="AC303" s="215"/>
      <c r="AD303" s="215"/>
      <c r="AE303" s="215"/>
      <c r="AF303" s="215"/>
      <c r="AG303" s="215" t="s">
        <v>133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5">
      <c r="A304" s="222"/>
      <c r="B304" s="223"/>
      <c r="C304" s="258" t="s">
        <v>433</v>
      </c>
      <c r="D304" s="225"/>
      <c r="E304" s="226"/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24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133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5">
      <c r="A305" s="222"/>
      <c r="B305" s="223"/>
      <c r="C305" s="258" t="s">
        <v>434</v>
      </c>
      <c r="D305" s="225"/>
      <c r="E305" s="226">
        <v>470.69287000000003</v>
      </c>
      <c r="F305" s="224"/>
      <c r="G305" s="224"/>
      <c r="H305" s="224"/>
      <c r="I305" s="224"/>
      <c r="J305" s="224"/>
      <c r="K305" s="224"/>
      <c r="L305" s="224"/>
      <c r="M305" s="224"/>
      <c r="N305" s="224"/>
      <c r="O305" s="224"/>
      <c r="P305" s="224"/>
      <c r="Q305" s="224"/>
      <c r="R305" s="224"/>
      <c r="S305" s="224"/>
      <c r="T305" s="224"/>
      <c r="U305" s="224"/>
      <c r="V305" s="224"/>
      <c r="W305" s="224"/>
      <c r="X305" s="224"/>
      <c r="Y305" s="215"/>
      <c r="Z305" s="215"/>
      <c r="AA305" s="215"/>
      <c r="AB305" s="215"/>
      <c r="AC305" s="215"/>
      <c r="AD305" s="215"/>
      <c r="AE305" s="215"/>
      <c r="AF305" s="215"/>
      <c r="AG305" s="215" t="s">
        <v>133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x14ac:dyDescent="0.25">
      <c r="A306" s="3"/>
      <c r="B306" s="4"/>
      <c r="C306" s="264"/>
      <c r="D306" s="6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AE306">
        <v>15</v>
      </c>
      <c r="AF306">
        <v>21</v>
      </c>
      <c r="AG306" t="s">
        <v>108</v>
      </c>
    </row>
    <row r="307" spans="1:60" x14ac:dyDescent="0.25">
      <c r="A307" s="218"/>
      <c r="B307" s="219" t="s">
        <v>29</v>
      </c>
      <c r="C307" s="265"/>
      <c r="D307" s="220"/>
      <c r="E307" s="221"/>
      <c r="F307" s="221"/>
      <c r="G307" s="254">
        <f>G8+G97+G141+G158+G166+G240+G256+G262+G266+G276+G278+G288</f>
        <v>0</v>
      </c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AE307">
        <f>SUMIF(L7:L305,AE306,G7:G305)</f>
        <v>0</v>
      </c>
      <c r="AF307">
        <f>SUMIF(L7:L305,AF306,G7:G305)</f>
        <v>0</v>
      </c>
      <c r="AG307" t="s">
        <v>443</v>
      </c>
    </row>
    <row r="308" spans="1:60" x14ac:dyDescent="0.25">
      <c r="C308" s="266"/>
      <c r="D308" s="10"/>
      <c r="AG308" t="s">
        <v>444</v>
      </c>
    </row>
    <row r="309" spans="1:60" x14ac:dyDescent="0.25">
      <c r="D309" s="10"/>
    </row>
    <row r="310" spans="1:60" x14ac:dyDescent="0.25">
      <c r="D310" s="10"/>
    </row>
    <row r="311" spans="1:60" x14ac:dyDescent="0.25">
      <c r="D311" s="10"/>
    </row>
    <row r="312" spans="1:60" x14ac:dyDescent="0.25">
      <c r="D312" s="10"/>
    </row>
    <row r="313" spans="1:60" x14ac:dyDescent="0.25">
      <c r="D313" s="10"/>
    </row>
    <row r="314" spans="1:60" x14ac:dyDescent="0.25">
      <c r="D314" s="10"/>
    </row>
    <row r="315" spans="1:60" x14ac:dyDescent="0.25">
      <c r="D315" s="10"/>
    </row>
    <row r="316" spans="1:60" x14ac:dyDescent="0.25">
      <c r="D316" s="10"/>
    </row>
    <row r="317" spans="1:60" x14ac:dyDescent="0.25">
      <c r="D317" s="10"/>
    </row>
    <row r="318" spans="1:60" x14ac:dyDescent="0.25">
      <c r="D318" s="10"/>
    </row>
    <row r="319" spans="1:60" x14ac:dyDescent="0.25">
      <c r="D319" s="10"/>
    </row>
    <row r="320" spans="1:60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yaYlcqDSmEzbNxtGE2rMnNFNhbB6o/YX9QX4gVGCgPOZIotIyBRC72kfDdyNgv50myY9fe/Ff1Ji+4C9qGwHA==" saltValue="QmKQMkwe3G8Zz2hk0XHFwQ==" spinCount="100000" sheet="1"/>
  <mergeCells count="43">
    <mergeCell ref="C298:G298"/>
    <mergeCell ref="C243:G243"/>
    <mergeCell ref="C258:G258"/>
    <mergeCell ref="C260:G260"/>
    <mergeCell ref="C264:G264"/>
    <mergeCell ref="C268:G268"/>
    <mergeCell ref="C280:G280"/>
    <mergeCell ref="C168:G168"/>
    <mergeCell ref="C175:G175"/>
    <mergeCell ref="C182:G182"/>
    <mergeCell ref="C187:G187"/>
    <mergeCell ref="C194:G194"/>
    <mergeCell ref="C242:G242"/>
    <mergeCell ref="C124:G124"/>
    <mergeCell ref="C125:G125"/>
    <mergeCell ref="C127:G127"/>
    <mergeCell ref="C143:G143"/>
    <mergeCell ref="C147:G147"/>
    <mergeCell ref="C149:G149"/>
    <mergeCell ref="C106:G106"/>
    <mergeCell ref="C109:G109"/>
    <mergeCell ref="C110:G110"/>
    <mergeCell ref="C112:G112"/>
    <mergeCell ref="C114:G114"/>
    <mergeCell ref="C117:G117"/>
    <mergeCell ref="C75:G75"/>
    <mergeCell ref="C79:G79"/>
    <mergeCell ref="C80:G80"/>
    <mergeCell ref="C83:G83"/>
    <mergeCell ref="C94:G94"/>
    <mergeCell ref="C103:G103"/>
    <mergeCell ref="C22:G22"/>
    <mergeCell ref="C38:G38"/>
    <mergeCell ref="C40:G40"/>
    <mergeCell ref="C51:G51"/>
    <mergeCell ref="C66:G66"/>
    <mergeCell ref="C69:G69"/>
    <mergeCell ref="A1:G1"/>
    <mergeCell ref="C2:G2"/>
    <mergeCell ref="C3:G3"/>
    <mergeCell ref="C4:G4"/>
    <mergeCell ref="C10:G10"/>
    <mergeCell ref="C14:G14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002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002 1a Pol'!Názvy_tisku</vt:lpstr>
      <vt:lpstr>oadresa</vt:lpstr>
      <vt:lpstr>Stavba!Objednatel</vt:lpstr>
      <vt:lpstr>Stavba!Objekt</vt:lpstr>
      <vt:lpstr>'SO 002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2020-06-15T16:42:17Z</cp:lastPrinted>
  <dcterms:created xsi:type="dcterms:W3CDTF">2009-04-08T07:15:50Z</dcterms:created>
  <dcterms:modified xsi:type="dcterms:W3CDTF">2020-06-15T16:43:10Z</dcterms:modified>
</cp:coreProperties>
</file>